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0_TRANSPORTE\"/>
    </mc:Choice>
  </mc:AlternateContent>
  <xr:revisionPtr revIDLastSave="0" documentId="13_ncr:1_{20113102-7453-43FD-A125-A2618641C127}" xr6:coauthVersionLast="47" xr6:coauthVersionMax="47" xr10:uidLastSave="{00000000-0000-0000-0000-000000000000}"/>
  <bookViews>
    <workbookView xWindow="30" yWindow="0" windowWidth="14985" windowHeight="15480" tabRatio="601" xr2:uid="{00000000-000D-0000-FFFF-FFFF00000000}"/>
  </bookViews>
  <sheets>
    <sheet name="20.6" sheetId="5" r:id="rId1"/>
    <sheet name="20.06 anterior no va" sheetId="6" state="hidden" r:id="rId2"/>
  </sheets>
  <externalReferences>
    <externalReference r:id="rId3"/>
  </externalReferences>
  <definedNames>
    <definedName name="\p">#N/A</definedName>
    <definedName name="\s">#N/A</definedName>
    <definedName name="_Fill" hidden="1">[1]C17!$A$8:$A$21</definedName>
    <definedName name="_Parse_Out" localSheetId="1" hidden="1">#REF!</definedName>
    <definedName name="_Parse_Out" hidden="1">#REF!</definedName>
    <definedName name="A_impresión_IM">[1]C1!$A$1:$J$38</definedName>
    <definedName name="_xlnm.Print_Area" localSheetId="1">'20.06 anterior no va'!$A$1:$R$58</definedName>
    <definedName name="_xlnm.Print_Area" localSheetId="0">'20.6'!$A$1:$U$61</definedName>
    <definedName name="NOT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5" l="1"/>
  <c r="U40" i="5"/>
  <c r="U34" i="5"/>
  <c r="Q30" i="5"/>
  <c r="R30" i="5"/>
  <c r="S30" i="5"/>
  <c r="T30" i="5"/>
  <c r="U30" i="5"/>
  <c r="P30" i="5"/>
  <c r="U32" i="5"/>
  <c r="U18" i="5"/>
  <c r="U10" i="5"/>
  <c r="U12" i="5"/>
  <c r="U8" i="5"/>
  <c r="U5" i="5" l="1"/>
  <c r="Q8" i="5"/>
  <c r="R8" i="5"/>
  <c r="S8" i="5"/>
  <c r="T8" i="5"/>
  <c r="Q10" i="5"/>
  <c r="R10" i="5"/>
  <c r="S10" i="5"/>
  <c r="T10" i="5"/>
  <c r="Q12" i="5"/>
  <c r="R12" i="5"/>
  <c r="S12" i="5"/>
  <c r="T12" i="5"/>
  <c r="Q18" i="5"/>
  <c r="R18" i="5"/>
  <c r="S18" i="5"/>
  <c r="T18" i="5"/>
  <c r="Q27" i="5"/>
  <c r="R27" i="5"/>
  <c r="S27" i="5"/>
  <c r="T27" i="5"/>
  <c r="P40" i="5"/>
  <c r="Q40" i="5"/>
  <c r="R40" i="5"/>
  <c r="S40" i="5"/>
  <c r="T40" i="5"/>
  <c r="Q32" i="5"/>
  <c r="R32" i="5"/>
  <c r="S32" i="5"/>
  <c r="T32" i="5"/>
  <c r="T34" i="5"/>
  <c r="S34" i="5"/>
  <c r="N35" i="5"/>
  <c r="O35" i="5"/>
  <c r="Q34" i="5"/>
  <c r="R34" i="5"/>
  <c r="M35" i="5"/>
  <c r="R5" i="5" l="1"/>
  <c r="Q5" i="5"/>
  <c r="T5" i="5"/>
  <c r="S5" i="5"/>
  <c r="I12" i="5"/>
  <c r="J12" i="5"/>
  <c r="K12" i="5"/>
  <c r="L12" i="5"/>
  <c r="M12" i="5"/>
  <c r="N12" i="5"/>
  <c r="O12" i="5"/>
  <c r="P12" i="5"/>
  <c r="R39" i="6" l="1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36" i="6"/>
  <c r="R35" i="6" s="1"/>
  <c r="Q36" i="6"/>
  <c r="Q35" i="6" s="1"/>
  <c r="P36" i="6"/>
  <c r="P35" i="6" s="1"/>
  <c r="O36" i="6"/>
  <c r="O35" i="6" s="1"/>
  <c r="N36" i="6"/>
  <c r="N35" i="6" s="1"/>
  <c r="M36" i="6"/>
  <c r="M35" i="6" s="1"/>
  <c r="L36" i="6"/>
  <c r="L35" i="6" s="1"/>
  <c r="K36" i="6"/>
  <c r="K35" i="6" s="1"/>
  <c r="J36" i="6"/>
  <c r="J35" i="6" s="1"/>
  <c r="I36" i="6"/>
  <c r="H36" i="6"/>
  <c r="G36" i="6"/>
  <c r="F36" i="6"/>
  <c r="E36" i="6"/>
  <c r="E35" i="6" s="1"/>
  <c r="D36" i="6"/>
  <c r="D35" i="6" s="1"/>
  <c r="I35" i="6"/>
  <c r="H35" i="6"/>
  <c r="G35" i="6"/>
  <c r="F35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R30" i="6"/>
  <c r="Q30" i="6"/>
  <c r="P30" i="6"/>
  <c r="O30" i="6"/>
  <c r="N30" i="6"/>
  <c r="M30" i="6"/>
  <c r="L30" i="6"/>
  <c r="K30" i="6"/>
  <c r="R22" i="6"/>
  <c r="Q22" i="6"/>
  <c r="P22" i="6"/>
  <c r="O22" i="6"/>
  <c r="N22" i="6"/>
  <c r="M22" i="6"/>
  <c r="L22" i="6"/>
  <c r="K22" i="6"/>
  <c r="J22" i="6"/>
  <c r="I22" i="6"/>
  <c r="H22" i="6"/>
  <c r="H21" i="6" s="1"/>
  <c r="G22" i="6"/>
  <c r="G21" i="6" s="1"/>
  <c r="F22" i="6"/>
  <c r="E22" i="6"/>
  <c r="D22" i="6"/>
  <c r="F21" i="6"/>
  <c r="E21" i="6"/>
  <c r="D21" i="6"/>
  <c r="J13" i="6"/>
  <c r="I13" i="6"/>
  <c r="H13" i="6"/>
  <c r="H12" i="6" s="1"/>
  <c r="G13" i="6"/>
  <c r="G12" i="6" s="1"/>
  <c r="F13" i="6"/>
  <c r="F12" i="6" s="1"/>
  <c r="E13" i="6"/>
  <c r="E12" i="6" s="1"/>
  <c r="D13" i="6"/>
  <c r="D12" i="6" s="1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G7" i="6" l="1"/>
  <c r="D7" i="6"/>
  <c r="E7" i="6"/>
  <c r="F7" i="6"/>
  <c r="H7" i="6"/>
  <c r="N10" i="5"/>
  <c r="O10" i="5"/>
  <c r="P10" i="5"/>
  <c r="N8" i="5"/>
  <c r="O8" i="5"/>
  <c r="P8" i="5"/>
  <c r="N19" i="5" l="1"/>
  <c r="O19" i="5"/>
  <c r="P18" i="5"/>
  <c r="N27" i="5"/>
  <c r="O27" i="5"/>
  <c r="P27" i="5"/>
  <c r="N32" i="5"/>
  <c r="O32" i="5"/>
  <c r="P32" i="5"/>
  <c r="N34" i="5"/>
  <c r="O34" i="5"/>
  <c r="P34" i="5"/>
  <c r="N40" i="5"/>
  <c r="O40" i="5"/>
  <c r="O7" i="5" l="1"/>
  <c r="N7" i="5"/>
  <c r="P7" i="5"/>
  <c r="M19" i="5"/>
  <c r="M40" i="5"/>
  <c r="M34" i="5"/>
  <c r="M32" i="5"/>
  <c r="M27" i="5"/>
  <c r="M10" i="5"/>
  <c r="M8" i="5"/>
  <c r="M7" i="5" l="1"/>
  <c r="D8" i="5"/>
  <c r="E8" i="5"/>
  <c r="F8" i="5"/>
  <c r="G8" i="5"/>
  <c r="H8" i="5"/>
  <c r="I8" i="5"/>
  <c r="J8" i="5"/>
  <c r="K8" i="5"/>
  <c r="L8" i="5"/>
  <c r="D10" i="5"/>
  <c r="E10" i="5"/>
  <c r="F10" i="5"/>
  <c r="G10" i="5"/>
  <c r="H10" i="5"/>
  <c r="I10" i="5"/>
  <c r="J10" i="5"/>
  <c r="K10" i="5"/>
  <c r="L10" i="5"/>
  <c r="D13" i="5"/>
  <c r="D12" i="5" s="1"/>
  <c r="E13" i="5"/>
  <c r="E12" i="5" s="1"/>
  <c r="F13" i="5"/>
  <c r="F12" i="5" s="1"/>
  <c r="G13" i="5"/>
  <c r="G12" i="5" s="1"/>
  <c r="H13" i="5"/>
  <c r="H12" i="5" s="1"/>
  <c r="D19" i="5"/>
  <c r="D18" i="5" s="1"/>
  <c r="E19" i="5"/>
  <c r="E18" i="5" s="1"/>
  <c r="F19" i="5"/>
  <c r="F18" i="5" s="1"/>
  <c r="G19" i="5"/>
  <c r="H19" i="5"/>
  <c r="I19" i="5"/>
  <c r="J19" i="5"/>
  <c r="K19" i="5"/>
  <c r="L19" i="5"/>
  <c r="I27" i="5"/>
  <c r="J27" i="5"/>
  <c r="K27" i="5"/>
  <c r="L27" i="5"/>
  <c r="D32" i="5"/>
  <c r="E32" i="5"/>
  <c r="F32" i="5"/>
  <c r="G32" i="5"/>
  <c r="H32" i="5"/>
  <c r="I32" i="5"/>
  <c r="J32" i="5"/>
  <c r="K32" i="5"/>
  <c r="L32" i="5"/>
  <c r="D35" i="5"/>
  <c r="D34" i="5" s="1"/>
  <c r="E35" i="5"/>
  <c r="E34" i="5" s="1"/>
  <c r="F35" i="5"/>
  <c r="F34" i="5" s="1"/>
  <c r="G35" i="5"/>
  <c r="G34" i="5" s="1"/>
  <c r="H35" i="5"/>
  <c r="H34" i="5" s="1"/>
  <c r="I35" i="5"/>
  <c r="I34" i="5" s="1"/>
  <c r="J35" i="5"/>
  <c r="J34" i="5" s="1"/>
  <c r="K35" i="5"/>
  <c r="K34" i="5" s="1"/>
  <c r="L35" i="5"/>
  <c r="L34" i="5" s="1"/>
  <c r="D40" i="5"/>
  <c r="E40" i="5"/>
  <c r="F40" i="5"/>
  <c r="G40" i="5"/>
  <c r="H40" i="5"/>
  <c r="I40" i="5"/>
  <c r="J40" i="5"/>
  <c r="K40" i="5"/>
  <c r="L40" i="5"/>
  <c r="F7" i="5" l="1"/>
  <c r="D7" i="5"/>
  <c r="E7" i="5"/>
</calcChain>
</file>

<file path=xl/sharedStrings.xml><?xml version="1.0" encoding="utf-8"?>
<sst xmlns="http://schemas.openxmlformats.org/spreadsheetml/2006/main" count="196" uniqueCount="100">
  <si>
    <t>-</t>
  </si>
  <si>
    <t>Empresa y tramo</t>
  </si>
  <si>
    <t xml:space="preserve">Southern Copper Corporation  </t>
  </si>
  <si>
    <t>Ministerio de Transportes y Comunicaciones</t>
  </si>
  <si>
    <t>Matarani - Cusco</t>
  </si>
  <si>
    <t>Toquepala - Ilo - Cuajone</t>
  </si>
  <si>
    <t>Fuente: Ministerio de Transportes y Comunicaciones - Dirección General de Caminos y Ferrocarriles.</t>
  </si>
  <si>
    <t>Callao - La Oroya - Huancayo</t>
  </si>
  <si>
    <t>Matarani - Arequipa</t>
  </si>
  <si>
    <t>Arequipa - Juliaca</t>
  </si>
  <si>
    <t>Juliaca - Puno</t>
  </si>
  <si>
    <t>Juliaca - Cusco</t>
  </si>
  <si>
    <t xml:space="preserve">G&amp;M Ferrovías S.A. </t>
  </si>
  <si>
    <t xml:space="preserve">Caripa - Condorcocha </t>
  </si>
  <si>
    <t>Público no Concesionado</t>
  </si>
  <si>
    <t>Público Concesionado</t>
  </si>
  <si>
    <t>La Oroya - Huancayo</t>
  </si>
  <si>
    <t>Ilo -Toquepala</t>
  </si>
  <si>
    <t xml:space="preserve">Santa Clara - Cajamarquilla </t>
  </si>
  <si>
    <t>Privado</t>
  </si>
  <si>
    <t>Huancayo - Huancavelica 2/</t>
  </si>
  <si>
    <t>Gobierno Regional de Tacna</t>
  </si>
  <si>
    <t>Tacna - Arica 1/</t>
  </si>
  <si>
    <t>Ferrovías Central Andina S.A.  3/</t>
  </si>
  <si>
    <t xml:space="preserve">La Oroya - Cerro de Pasco </t>
  </si>
  <si>
    <t>Cemento Andino S.A.</t>
  </si>
  <si>
    <t xml:space="preserve">Votoramtim Metais </t>
  </si>
  <si>
    <t>Sargento Toquepala</t>
  </si>
  <si>
    <t xml:space="preserve">Total </t>
  </si>
  <si>
    <t>1/</t>
  </si>
  <si>
    <t>3/</t>
  </si>
  <si>
    <t>4/</t>
  </si>
  <si>
    <t>5/</t>
  </si>
  <si>
    <t>6/</t>
  </si>
  <si>
    <t>7/</t>
  </si>
  <si>
    <t>8/</t>
  </si>
  <si>
    <t>9/</t>
  </si>
  <si>
    <t>10/</t>
  </si>
  <si>
    <t>11/</t>
  </si>
  <si>
    <t>La Oroya se encuentra en el Km 222 de la vía Callao - Huancayo.</t>
  </si>
  <si>
    <t>El empalme se encuentra en el km 7 de la vía Matarani - Arequipa.</t>
  </si>
  <si>
    <t>Antes del registro del fenómeno "El Niño" en 1997-1998 la vía llegaba hasta Quillabamba.</t>
  </si>
  <si>
    <t>Pachar se encuentra en el Km 61 365 de la vía Cusco - Hidroeléctrica.</t>
  </si>
  <si>
    <t>Información proporcionada por la Autoridad Autónoma del Tren Eléctrico (AATE).</t>
  </si>
  <si>
    <t xml:space="preserve">El  01/07/2000 se designó a ENAPU S.A. como la empresa administradora y a partir de julio de 2004 la administración está a cargo del Gobierno Regional de Tacna. </t>
  </si>
  <si>
    <t xml:space="preserve"> 2/</t>
  </si>
  <si>
    <t>Cut Off se encuentra en el Km 206.167 de la vía Callao - Huancayo.</t>
  </si>
  <si>
    <t>Recibe la concesión el 12 de julio de 1999; el operador ferroviario es Perú Rail S.A., antes del 20/09/99 perteneció a ENAFER S.A.</t>
  </si>
  <si>
    <t>Empalme se encuentra en el Km 7 427 de la vía Matarani - Juliaca - Puno.</t>
  </si>
  <si>
    <t>Cut Off - Morococha</t>
  </si>
  <si>
    <t>Ticlio - Morococha</t>
  </si>
  <si>
    <t>Pachacayo - Yauricocha 6/</t>
  </si>
  <si>
    <t>Ferrocarril  Transandino S.A. 7/</t>
  </si>
  <si>
    <t>Empalme - Mollendo 8/</t>
  </si>
  <si>
    <t>Cusco - Hidroeléctrica Machupicchu 9/</t>
  </si>
  <si>
    <t>Pachar - Urubamba 10/</t>
  </si>
  <si>
    <t>Villa El Salvador - Estación Grau 11/</t>
  </si>
  <si>
    <t>Estación Grau - Estación Bayovar 11/</t>
  </si>
  <si>
    <t xml:space="preserve">    (Kilómetros)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</si>
  <si>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información corresponde a vía ferrea principal.</t>
    </r>
  </si>
  <si>
    <t>A partir de 1997 pasó a ser Institución Pública Descentralizada del Ministerio de Transportes y Comunicaciones (MTC); a partir de julio de 2007 se fusionó con la Dirección General de Caminos</t>
  </si>
  <si>
    <t>nuevamente suspendió su servicio, volviendo a reiniciarlo el 05/12/11.</t>
  </si>
  <si>
    <t xml:space="preserve"> y Ferrocarriles del MTC. A partir del 09/06/08 suspendió su servicio por obras de rehabilitación, reiniciando sus operaciones el 18/10/10. A causa de desastres naturales,a partir del 01/02/11</t>
  </si>
  <si>
    <t xml:space="preserve">El operador ferroviario es Ferrocarril Central Andino S.A., Ferrovías Central Andina S.A. recibe la concesión el 19 de julio de 1999; a partir de agosto de 2004, mediante Acuerdo N° 2, el </t>
  </si>
  <si>
    <t>concesionario devuelve al MTC el tramo Pachacayo - Chauca y el ramal Morococha - Ticlio.</t>
  </si>
  <si>
    <t>Callao - La Oroya 4/</t>
  </si>
  <si>
    <t>Cut off (Callao - La Oroya) - Huascacocha 5/</t>
  </si>
  <si>
    <t>Régimen de propiedad</t>
  </si>
  <si>
    <t>20.6  RED FERROVIARIA, SEGÚN EMPRESA Y TRAMO, 2012-2018</t>
  </si>
  <si>
    <t>Ferrocarril  Transandino S.A. 6/</t>
  </si>
  <si>
    <t>Empalme - Mollendo 7/</t>
  </si>
  <si>
    <t>Cusco - Hidroeléctrica Machupicchu 8/</t>
  </si>
  <si>
    <t>Pachar - Urubamba 9/</t>
  </si>
  <si>
    <t>Villa El Salvador - Estación Grau 10/</t>
  </si>
  <si>
    <t>Estación Grau - Estación Bayovar 10/</t>
  </si>
  <si>
    <t>Recibe la concesión el 12 de julio de 1999; el operador ferroviario es PeruRail S.A., antes del 20/09/99 perteneció a ENAFER S.A.</t>
  </si>
  <si>
    <t xml:space="preserve">Votorantim Metais </t>
  </si>
  <si>
    <t>Pachar se encuentra en el Km 61.365 de la vía Cusco - Hidroeléctrica.</t>
  </si>
  <si>
    <t>Empalme se encuentra en el Km 7.427 de la vía Matarani - Juliaca - Puno.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</si>
  <si>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información corresponde a vía férrea principal.</t>
    </r>
  </si>
  <si>
    <t>Botiflaca - Cuajone (Mina)</t>
  </si>
  <si>
    <t>Ilo - Toquepala</t>
  </si>
  <si>
    <t>Sargento - Cuajone 8/</t>
  </si>
  <si>
    <t>Millsite - Toquepala (Mina)</t>
  </si>
  <si>
    <t>Tren Urbano de Lima S.A.</t>
  </si>
  <si>
    <t>Sociedad Concesionaria Metro de Lima Línea 2 S.A.</t>
  </si>
  <si>
    <t>Mercado Santa Anita - Evitamiento 11/</t>
  </si>
  <si>
    <t>Fuente: Ministerio de Transportes y Comunicaciones.</t>
  </si>
  <si>
    <t>20.6  RED FERROVIARIA, SEGÚN EMPRESA Y TRAMO, 2019-2023</t>
  </si>
  <si>
    <t xml:space="preserve">El 01/07/2000 se designó a ENAPU S.A. como la empresa administradora y a partir de julio de 2004 la administración está a cargo del Gobierno </t>
  </si>
  <si>
    <t xml:space="preserve">Regional de Tacna. </t>
  </si>
  <si>
    <t xml:space="preserve">A partir de 1997 pasó a ser Institución Pública Descentralizada del Ministerio de Transportes y Comunicaciones (MTC); a partir de julio de 2007 se </t>
  </si>
  <si>
    <t xml:space="preserve">fusionó con la Dirección General de Caminos y Ferrocarriles del MTC (actualmente es DGPPT). A partir del 09/06/08 suspendió su servicio por obras </t>
  </si>
  <si>
    <t xml:space="preserve">de rehabilitación, reiniciando sus operaciones el 18/10/10. A causa de desastres naturales, a partir del 01/02/11 nuevamente suspendió su servicio, </t>
  </si>
  <si>
    <t>volviendo a reiniciarlo el 05/12/11.</t>
  </si>
  <si>
    <t>de 2004. Mediante Acuerdo N° 2, el concesionario devuelve al MTC el tramo Pachacayo - Chauca y el ramal Morococha - Ticlio.</t>
  </si>
  <si>
    <t xml:space="preserve">Información proporcionada por la Ex Autoridad Autónoma del Tren Eléctrico (AATE), actualmente ATU. Estación Villa El Salvador - Grau y </t>
  </si>
  <si>
    <t xml:space="preserve">El operador ferroviario es Ferrocarril Central Andino S.A., Ferrovías Central Andina S.A., recibe la concesión el 19 de julio de 1999 a partir de agosto </t>
  </si>
  <si>
    <t>Grau - Bayóvar, instaladas en el año 2011 y 2014. Se consigna la longitud de la distancia comercial.</t>
  </si>
  <si>
    <t>Primer tramo costruido, en la actualidad se encuentra en pruebas de puesta en marcha de la Línea 2 del Metro de Lima.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</si>
</sst>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"/>
    <numFmt numFmtId="165" formatCode="0.0"/>
    <numFmt numFmtId="166" formatCode="#\ ###\ ##0;[=0]\-;General"/>
    <numFmt numFmtId="167" formatCode="_ * #,##0.0_ ;_ * \-#,##0.0_ ;_ * &quot;-&quot;??_ ;_ @_ "/>
  </numFmts>
  <fonts count="16" x14ac:knownFonts="1">
    <font>
      <sz val="10"/>
      <name val="Arial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3" tint="0.39997558519241921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3" tint="0.399975585192419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164" fontId="4" fillId="0" borderId="0"/>
  </cellStyleXfs>
  <cellXfs count="95">
    <xf numFmtId="0" fontId="0" fillId="0" borderId="0" xfId="0"/>
    <xf numFmtId="0" fontId="3" fillId="0" borderId="0" xfId="4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166" fontId="2" fillId="0" borderId="0" xfId="5" applyNumberFormat="1" applyFont="1" applyAlignment="1">
      <alignment horizontal="right"/>
    </xf>
    <xf numFmtId="166" fontId="2" fillId="0" borderId="1" xfId="5" applyNumberFormat="1" applyFont="1" applyBorder="1" applyAlignment="1">
      <alignment horizontal="right"/>
    </xf>
    <xf numFmtId="166" fontId="2" fillId="0" borderId="2" xfId="5" applyNumberFormat="1" applyFont="1" applyBorder="1" applyAlignment="1">
      <alignment horizontal="right"/>
    </xf>
    <xf numFmtId="166" fontId="7" fillId="0" borderId="0" xfId="5" applyNumberFormat="1" applyFont="1" applyAlignment="1">
      <alignment horizontal="right"/>
    </xf>
    <xf numFmtId="0" fontId="3" fillId="0" borderId="0" xfId="4" applyFont="1" applyAlignment="1">
      <alignment vertical="center"/>
    </xf>
    <xf numFmtId="165" fontId="3" fillId="0" borderId="0" xfId="4" applyNumberFormat="1" applyFont="1" applyAlignment="1">
      <alignment vertical="center"/>
    </xf>
    <xf numFmtId="165" fontId="2" fillId="0" borderId="0" xfId="4" applyNumberFormat="1" applyFont="1" applyAlignment="1">
      <alignment horizontal="right" vertical="center"/>
    </xf>
    <xf numFmtId="0" fontId="3" fillId="0" borderId="0" xfId="0" applyFont="1"/>
    <xf numFmtId="0" fontId="2" fillId="0" borderId="3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165" fontId="2" fillId="0" borderId="0" xfId="4" applyNumberFormat="1" applyFont="1"/>
    <xf numFmtId="0" fontId="7" fillId="2" borderId="0" xfId="2" applyFont="1" applyFill="1" applyAlignment="1">
      <alignment horizontal="right" vertical="center" wrapText="1"/>
    </xf>
    <xf numFmtId="0" fontId="2" fillId="0" borderId="3" xfId="4" applyFont="1" applyBorder="1" applyAlignment="1">
      <alignment horizontal="left" vertical="center"/>
    </xf>
    <xf numFmtId="165" fontId="2" fillId="0" borderId="0" xfId="3" applyNumberFormat="1" applyFont="1"/>
    <xf numFmtId="0" fontId="2" fillId="0" borderId="4" xfId="4" applyFont="1" applyBorder="1" applyAlignment="1">
      <alignment horizontal="left"/>
    </xf>
    <xf numFmtId="165" fontId="2" fillId="0" borderId="5" xfId="3" applyNumberFormat="1" applyFont="1" applyBorder="1"/>
    <xf numFmtId="0" fontId="3" fillId="0" borderId="3" xfId="4" applyFont="1" applyBorder="1" applyAlignment="1">
      <alignment horizontal="left" indent="1"/>
    </xf>
    <xf numFmtId="165" fontId="3" fillId="0" borderId="0" xfId="3" applyNumberFormat="1" applyFont="1"/>
    <xf numFmtId="0" fontId="2" fillId="0" borderId="3" xfId="4" applyFont="1" applyBorder="1" applyAlignment="1">
      <alignment horizontal="left"/>
    </xf>
    <xf numFmtId="0" fontId="3" fillId="0" borderId="6" xfId="4" applyFont="1" applyBorder="1" applyAlignment="1">
      <alignment horizontal="left" indent="1"/>
    </xf>
    <xf numFmtId="165" fontId="3" fillId="0" borderId="2" xfId="3" applyNumberFormat="1" applyFont="1" applyBorder="1"/>
    <xf numFmtId="165" fontId="3" fillId="2" borderId="0" xfId="3" applyNumberFormat="1" applyFont="1" applyFill="1"/>
    <xf numFmtId="0" fontId="3" fillId="0" borderId="3" xfId="4" applyFont="1" applyBorder="1" applyAlignment="1">
      <alignment horizontal="left" indent="2"/>
    </xf>
    <xf numFmtId="165" fontId="3" fillId="0" borderId="0" xfId="4" applyNumberFormat="1" applyFont="1"/>
    <xf numFmtId="0" fontId="8" fillId="2" borderId="3" xfId="2" applyFont="1" applyFill="1" applyBorder="1" applyAlignment="1">
      <alignment horizontal="left" vertical="center" indent="1"/>
    </xf>
    <xf numFmtId="165" fontId="8" fillId="2" borderId="0" xfId="2" applyNumberFormat="1" applyFont="1" applyFill="1" applyAlignment="1">
      <alignment vertical="center"/>
    </xf>
    <xf numFmtId="0" fontId="9" fillId="0" borderId="0" xfId="4" applyFont="1" applyAlignment="1">
      <alignment vertical="center"/>
    </xf>
    <xf numFmtId="0" fontId="7" fillId="0" borderId="3" xfId="4" applyFont="1" applyBorder="1" applyAlignment="1">
      <alignment horizontal="left"/>
    </xf>
    <xf numFmtId="165" fontId="7" fillId="0" borderId="0" xfId="3" applyNumberFormat="1" applyFont="1"/>
    <xf numFmtId="0" fontId="3" fillId="2" borderId="3" xfId="4" applyFont="1" applyFill="1" applyBorder="1" applyAlignment="1">
      <alignment horizontal="left" indent="1"/>
    </xf>
    <xf numFmtId="0" fontId="3" fillId="0" borderId="6" xfId="4" applyFont="1" applyBorder="1" applyAlignment="1">
      <alignment horizontal="left" vertical="center"/>
    </xf>
    <xf numFmtId="0" fontId="3" fillId="0" borderId="2" xfId="4" applyFont="1" applyBorder="1" applyAlignment="1">
      <alignment horizontal="left" vertical="center"/>
    </xf>
    <xf numFmtId="165" fontId="3" fillId="0" borderId="2" xfId="4" applyNumberFormat="1" applyFont="1" applyBorder="1" applyAlignment="1">
      <alignment vertical="center"/>
    </xf>
    <xf numFmtId="0" fontId="10" fillId="0" borderId="0" xfId="0" applyFont="1"/>
    <xf numFmtId="0" fontId="10" fillId="0" borderId="0" xfId="4" applyFont="1" applyAlignment="1">
      <alignment vertical="center"/>
    </xf>
    <xf numFmtId="165" fontId="10" fillId="0" borderId="0" xfId="4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" fontId="2" fillId="0" borderId="7" xfId="4" applyNumberFormat="1" applyFont="1" applyBorder="1" applyAlignment="1">
      <alignment horizontal="right" vertical="center"/>
    </xf>
    <xf numFmtId="0" fontId="2" fillId="0" borderId="4" xfId="4" applyFont="1" applyBorder="1" applyAlignment="1">
      <alignment horizontal="center" vertical="center"/>
    </xf>
    <xf numFmtId="166" fontId="3" fillId="0" borderId="0" xfId="5" applyNumberFormat="1" applyFont="1" applyAlignment="1">
      <alignment horizontal="right"/>
    </xf>
    <xf numFmtId="166" fontId="3" fillId="0" borderId="2" xfId="5" applyNumberFormat="1" applyFont="1" applyBorder="1" applyAlignment="1">
      <alignment horizontal="right"/>
    </xf>
    <xf numFmtId="166" fontId="8" fillId="0" borderId="0" xfId="5" applyNumberFormat="1" applyFont="1" applyAlignment="1">
      <alignment horizontal="right"/>
    </xf>
    <xf numFmtId="165" fontId="7" fillId="2" borderId="0" xfId="2" applyNumberFormat="1" applyFont="1" applyFill="1" applyAlignment="1">
      <alignment horizontal="right" vertical="center" wrapText="1"/>
    </xf>
    <xf numFmtId="167" fontId="8" fillId="0" borderId="0" xfId="5" applyNumberFormat="1" applyFont="1" applyAlignment="1">
      <alignment horizontal="right"/>
    </xf>
    <xf numFmtId="167" fontId="3" fillId="0" borderId="0" xfId="5" applyNumberFormat="1" applyFont="1" applyAlignment="1">
      <alignment horizontal="right"/>
    </xf>
    <xf numFmtId="167" fontId="3" fillId="0" borderId="2" xfId="5" applyNumberFormat="1" applyFont="1" applyBorder="1" applyAlignment="1">
      <alignment horizontal="right"/>
    </xf>
    <xf numFmtId="167" fontId="2" fillId="0" borderId="2" xfId="3" applyNumberFormat="1" applyFont="1" applyBorder="1" applyAlignment="1">
      <alignment horizontal="right"/>
    </xf>
    <xf numFmtId="167" fontId="2" fillId="0" borderId="5" xfId="3" applyNumberFormat="1" applyFont="1" applyBorder="1" applyAlignment="1">
      <alignment horizontal="right"/>
    </xf>
    <xf numFmtId="167" fontId="3" fillId="0" borderId="0" xfId="3" applyNumberFormat="1" applyFont="1" applyAlignment="1">
      <alignment horizontal="right"/>
    </xf>
    <xf numFmtId="167" fontId="2" fillId="0" borderId="0" xfId="3" applyNumberFormat="1" applyFont="1" applyAlignment="1">
      <alignment horizontal="right"/>
    </xf>
    <xf numFmtId="167" fontId="3" fillId="0" borderId="2" xfId="3" applyNumberFormat="1" applyFont="1" applyBorder="1" applyAlignment="1">
      <alignment horizontal="right"/>
    </xf>
    <xf numFmtId="167" fontId="3" fillId="2" borderId="0" xfId="3" applyNumberFormat="1" applyFont="1" applyFill="1" applyAlignment="1">
      <alignment horizontal="right"/>
    </xf>
    <xf numFmtId="167" fontId="3" fillId="0" borderId="0" xfId="4" applyNumberFormat="1" applyFont="1" applyAlignment="1">
      <alignment horizontal="right"/>
    </xf>
    <xf numFmtId="167" fontId="7" fillId="0" borderId="0" xfId="3" applyNumberFormat="1" applyFont="1" applyAlignment="1">
      <alignment horizontal="right"/>
    </xf>
    <xf numFmtId="167" fontId="3" fillId="0" borderId="2" xfId="4" applyNumberFormat="1" applyFont="1" applyBorder="1" applyAlignment="1">
      <alignment horizontal="right"/>
    </xf>
    <xf numFmtId="167" fontId="2" fillId="0" borderId="0" xfId="4" applyNumberFormat="1" applyFont="1" applyAlignment="1">
      <alignment horizontal="right"/>
    </xf>
    <xf numFmtId="0" fontId="3" fillId="0" borderId="0" xfId="4" applyFont="1" applyAlignment="1">
      <alignment horizontal="right" vertical="center"/>
    </xf>
    <xf numFmtId="0" fontId="9" fillId="0" borderId="0" xfId="4" applyFont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3" fillId="0" borderId="2" xfId="4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3" fillId="0" borderId="2" xfId="0" applyFont="1" applyBorder="1"/>
    <xf numFmtId="0" fontId="2" fillId="0" borderId="0" xfId="0" applyFont="1" applyAlignment="1">
      <alignment horizontal="left" vertical="center"/>
    </xf>
    <xf numFmtId="0" fontId="3" fillId="0" borderId="0" xfId="4" quotePrefix="1" applyFont="1"/>
    <xf numFmtId="0" fontId="3" fillId="0" borderId="0" xfId="0" applyFont="1" applyAlignment="1">
      <alignment vertical="justify" wrapText="1"/>
    </xf>
    <xf numFmtId="0" fontId="3" fillId="0" borderId="0" xfId="4" quotePrefix="1" applyFont="1" applyAlignment="1">
      <alignment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left" vertical="center"/>
    </xf>
    <xf numFmtId="165" fontId="13" fillId="0" borderId="0" xfId="4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0" xfId="4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3" fillId="0" borderId="5" xfId="4" quotePrefix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4" applyFont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12" fillId="0" borderId="0" xfId="4" quotePrefix="1" applyFont="1" applyAlignment="1">
      <alignment horizontal="left" vertical="center"/>
    </xf>
    <xf numFmtId="167" fontId="2" fillId="0" borderId="5" xfId="3" applyNumberFormat="1" applyFont="1" applyBorder="1" applyAlignment="1">
      <alignment horizontal="center" vertical="center"/>
    </xf>
    <xf numFmtId="167" fontId="2" fillId="0" borderId="0" xfId="3" applyNumberFormat="1" applyFont="1" applyAlignment="1">
      <alignment horizontal="center" vertical="center"/>
    </xf>
    <xf numFmtId="167" fontId="2" fillId="0" borderId="2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5" xfId="4" quotePrefix="1" applyFont="1" applyBorder="1" applyAlignment="1">
      <alignment vertical="center"/>
    </xf>
  </cellXfs>
  <cellStyles count="6">
    <cellStyle name="Hipervínculo 2" xfId="1" xr:uid="{00000000-0005-0000-0000-000000000000}"/>
    <cellStyle name="Normal" xfId="0" builtinId="0"/>
    <cellStyle name="Normal 2" xfId="2" xr:uid="{00000000-0005-0000-0000-000002000000}"/>
    <cellStyle name="Normal_IEC17004" xfId="3" xr:uid="{00000000-0005-0000-0000-000003000000}"/>
    <cellStyle name="Normal_IEC17005" xfId="4" xr:uid="{00000000-0005-0000-0000-000004000000}"/>
    <cellStyle name="Normal_IECM130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RRECCIONES%20-%20DEIPRO%20-%20CE%202014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82"/>
  <sheetViews>
    <sheetView showGridLines="0" tabSelected="1" view="pageBreakPreview" topLeftCell="A43" zoomScale="175" zoomScaleNormal="120" zoomScaleSheetLayoutView="175" workbookViewId="0">
      <selection activeCell="B61" sqref="B61"/>
    </sheetView>
  </sheetViews>
  <sheetFormatPr baseColWidth="10" defaultColWidth="7.140625" defaultRowHeight="12.75" x14ac:dyDescent="0.25"/>
  <cols>
    <col min="1" max="1" width="1.85546875" style="59" customWidth="1"/>
    <col min="2" max="2" width="9.140625" style="10" customWidth="1"/>
    <col min="3" max="3" width="30.7109375" style="7" customWidth="1"/>
    <col min="4" max="14" width="7.5703125" style="8" hidden="1" customWidth="1"/>
    <col min="15" max="15" width="7.7109375" style="8" hidden="1" customWidth="1"/>
    <col min="16" max="16" width="0.7109375" style="8" customWidth="1"/>
    <col min="17" max="21" width="5.7109375" style="8" customWidth="1"/>
    <col min="22" max="16384" width="7.140625" style="7"/>
  </cols>
  <sheetData>
    <row r="1" spans="1:21" ht="13.5" x14ac:dyDescent="0.2">
      <c r="A1" s="89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ht="8.25" customHeight="1" x14ac:dyDescent="0.2">
      <c r="B2" s="1" t="s">
        <v>58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" customHeight="1" x14ac:dyDescent="0.25">
      <c r="A3" s="62"/>
      <c r="B3" s="64"/>
      <c r="C3" s="2"/>
    </row>
    <row r="4" spans="1:21" ht="30" customHeight="1" x14ac:dyDescent="0.25">
      <c r="B4" s="63" t="s">
        <v>67</v>
      </c>
      <c r="C4" s="41" t="s">
        <v>1</v>
      </c>
      <c r="D4" s="40">
        <v>2006</v>
      </c>
      <c r="E4" s="40">
        <v>2007</v>
      </c>
      <c r="F4" s="40">
        <v>2008</v>
      </c>
      <c r="G4" s="40">
        <v>2009</v>
      </c>
      <c r="H4" s="40">
        <v>2010</v>
      </c>
      <c r="I4" s="40">
        <v>2011</v>
      </c>
      <c r="J4" s="40">
        <v>2012</v>
      </c>
      <c r="K4" s="40">
        <v>2013</v>
      </c>
      <c r="L4" s="40">
        <v>2014</v>
      </c>
      <c r="M4" s="40">
        <v>2015</v>
      </c>
      <c r="N4" s="40">
        <v>2016</v>
      </c>
      <c r="O4" s="40">
        <v>2017</v>
      </c>
      <c r="P4" s="40">
        <v>2018</v>
      </c>
      <c r="Q4" s="40">
        <v>2019</v>
      </c>
      <c r="R4" s="40">
        <v>2020</v>
      </c>
      <c r="S4" s="40">
        <v>2021</v>
      </c>
      <c r="T4" s="40">
        <v>2022</v>
      </c>
      <c r="U4" s="40">
        <v>2023</v>
      </c>
    </row>
    <row r="5" spans="1:21" ht="5.25" customHeight="1" x14ac:dyDescent="0.25">
      <c r="B5" s="85" t="s">
        <v>28</v>
      </c>
      <c r="C5" s="8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90">
        <f>+Q8+Q10+Q12+Q18+Q27+Q32+Q34+Q40</f>
        <v>1939.6999999999998</v>
      </c>
      <c r="R5" s="90">
        <f>+R8+R10+R12+R18+R27+R32+R34+R40</f>
        <v>1939.6999999999998</v>
      </c>
      <c r="S5" s="90">
        <f>+S8+S10+S12+S18+S27+S32+S34+S40</f>
        <v>1952.8999999999996</v>
      </c>
      <c r="T5" s="90">
        <f>+T8+T10+T12+T18+T27+T32+T34+T40</f>
        <v>1952.8999999999996</v>
      </c>
      <c r="U5" s="90">
        <f>+U8+U10+U12+U18+U27+U30+U32+U34+U40</f>
        <v>1960.5999999999997</v>
      </c>
    </row>
    <row r="6" spans="1:21" ht="0.75" customHeight="1" x14ac:dyDescent="0.2">
      <c r="B6" s="85"/>
      <c r="C6" s="86"/>
      <c r="D6" s="14"/>
      <c r="E6" s="14"/>
      <c r="F6" s="14"/>
      <c r="G6" s="45"/>
      <c r="H6" s="45"/>
      <c r="I6" s="45"/>
      <c r="J6" s="45"/>
      <c r="K6" s="45"/>
      <c r="L6" s="45"/>
      <c r="M6" s="45"/>
      <c r="N6" s="45"/>
      <c r="O6" s="45"/>
      <c r="P6" s="45"/>
      <c r="Q6" s="91"/>
      <c r="R6" s="91"/>
      <c r="S6" s="91"/>
      <c r="T6" s="91"/>
      <c r="U6" s="91"/>
    </row>
    <row r="7" spans="1:21" ht="11.45" customHeight="1" x14ac:dyDescent="0.25">
      <c r="A7" s="62"/>
      <c r="B7" s="87"/>
      <c r="C7" s="88"/>
      <c r="D7" s="16">
        <f>D10+D12+D18+D34+D8+D40+D32</f>
        <v>1906.6</v>
      </c>
      <c r="E7" s="16">
        <f>E10+E12+E18+E34+E8+E40+E32</f>
        <v>1906.6</v>
      </c>
      <c r="F7" s="16">
        <f>F10+F12+F18+F34+F8+F40+F32</f>
        <v>1906.6</v>
      </c>
      <c r="G7" s="49">
        <v>1906.646</v>
      </c>
      <c r="H7" s="49">
        <v>1906.646</v>
      </c>
      <c r="I7" s="49">
        <v>1927.546</v>
      </c>
      <c r="J7" s="49">
        <v>1927.5</v>
      </c>
      <c r="K7" s="49">
        <v>1927.5</v>
      </c>
      <c r="L7" s="49">
        <v>1939.6999999999998</v>
      </c>
      <c r="M7" s="49">
        <f t="shared" ref="M7:P7" si="0">+M8+M10+M12+M18+M27+M32+M34+M40</f>
        <v>1939.6999999999998</v>
      </c>
      <c r="N7" s="49">
        <f t="shared" si="0"/>
        <v>1939.6999999999998</v>
      </c>
      <c r="O7" s="49">
        <f t="shared" si="0"/>
        <v>1939.6999999999998</v>
      </c>
      <c r="P7" s="49">
        <f t="shared" si="0"/>
        <v>1939.6999999999998</v>
      </c>
      <c r="Q7" s="92"/>
      <c r="R7" s="92"/>
      <c r="S7" s="92"/>
      <c r="T7" s="92"/>
      <c r="U7" s="92"/>
    </row>
    <row r="8" spans="1:21" ht="12.6" customHeight="1" x14ac:dyDescent="0.25">
      <c r="B8" s="79" t="s">
        <v>14</v>
      </c>
      <c r="C8" s="17" t="s">
        <v>21</v>
      </c>
      <c r="D8" s="18">
        <f t="shared" ref="D8:U8" si="1">D9</f>
        <v>60</v>
      </c>
      <c r="E8" s="18">
        <f t="shared" si="1"/>
        <v>60</v>
      </c>
      <c r="F8" s="18">
        <f t="shared" si="1"/>
        <v>60</v>
      </c>
      <c r="G8" s="50">
        <f t="shared" si="1"/>
        <v>60</v>
      </c>
      <c r="H8" s="50">
        <f t="shared" si="1"/>
        <v>60</v>
      </c>
      <c r="I8" s="50">
        <f t="shared" si="1"/>
        <v>60</v>
      </c>
      <c r="J8" s="50">
        <f t="shared" si="1"/>
        <v>60</v>
      </c>
      <c r="K8" s="50">
        <f t="shared" si="1"/>
        <v>60</v>
      </c>
      <c r="L8" s="50">
        <f t="shared" si="1"/>
        <v>60</v>
      </c>
      <c r="M8" s="50">
        <f t="shared" si="1"/>
        <v>60</v>
      </c>
      <c r="N8" s="50">
        <f t="shared" si="1"/>
        <v>60</v>
      </c>
      <c r="O8" s="50">
        <f t="shared" si="1"/>
        <v>60</v>
      </c>
      <c r="P8" s="50">
        <f t="shared" si="1"/>
        <v>60</v>
      </c>
      <c r="Q8" s="50">
        <f t="shared" si="1"/>
        <v>60</v>
      </c>
      <c r="R8" s="50">
        <f t="shared" si="1"/>
        <v>60</v>
      </c>
      <c r="S8" s="50">
        <f t="shared" si="1"/>
        <v>60</v>
      </c>
      <c r="T8" s="50">
        <f t="shared" si="1"/>
        <v>60</v>
      </c>
      <c r="U8" s="50">
        <f t="shared" si="1"/>
        <v>61</v>
      </c>
    </row>
    <row r="9" spans="1:21" ht="11.45" customHeight="1" x14ac:dyDescent="0.25">
      <c r="B9" s="80"/>
      <c r="C9" s="19" t="s">
        <v>22</v>
      </c>
      <c r="D9" s="20">
        <v>60</v>
      </c>
      <c r="E9" s="20">
        <v>60</v>
      </c>
      <c r="F9" s="20">
        <v>60</v>
      </c>
      <c r="G9" s="51">
        <v>60</v>
      </c>
      <c r="H9" s="51">
        <v>60</v>
      </c>
      <c r="I9" s="51">
        <v>60</v>
      </c>
      <c r="J9" s="51">
        <v>60</v>
      </c>
      <c r="K9" s="51">
        <v>60</v>
      </c>
      <c r="L9" s="51">
        <v>60</v>
      </c>
      <c r="M9" s="51">
        <v>60</v>
      </c>
      <c r="N9" s="51">
        <v>60</v>
      </c>
      <c r="O9" s="51">
        <v>60</v>
      </c>
      <c r="P9" s="51">
        <v>60</v>
      </c>
      <c r="Q9" s="51">
        <v>60</v>
      </c>
      <c r="R9" s="51">
        <v>60</v>
      </c>
      <c r="S9" s="51">
        <v>60</v>
      </c>
      <c r="T9" s="51">
        <v>60</v>
      </c>
      <c r="U9" s="51">
        <v>61</v>
      </c>
    </row>
    <row r="10" spans="1:21" ht="11.45" customHeight="1" x14ac:dyDescent="0.25">
      <c r="B10" s="80"/>
      <c r="C10" s="21" t="s">
        <v>3</v>
      </c>
      <c r="D10" s="16">
        <f t="shared" ref="D10:U10" si="2">D11</f>
        <v>128.69999999999999</v>
      </c>
      <c r="E10" s="16">
        <f t="shared" si="2"/>
        <v>128.69999999999999</v>
      </c>
      <c r="F10" s="16">
        <f t="shared" si="2"/>
        <v>128.69999999999999</v>
      </c>
      <c r="G10" s="52">
        <f t="shared" si="2"/>
        <v>128.69999999999999</v>
      </c>
      <c r="H10" s="52">
        <f t="shared" si="2"/>
        <v>128.69999999999999</v>
      </c>
      <c r="I10" s="52">
        <f t="shared" si="2"/>
        <v>128.69999999999999</v>
      </c>
      <c r="J10" s="52">
        <f t="shared" si="2"/>
        <v>128.69999999999999</v>
      </c>
      <c r="K10" s="52">
        <f t="shared" si="2"/>
        <v>128.69999999999999</v>
      </c>
      <c r="L10" s="52">
        <f t="shared" si="2"/>
        <v>128.69999999999999</v>
      </c>
      <c r="M10" s="52">
        <f t="shared" si="2"/>
        <v>128.69999999999999</v>
      </c>
      <c r="N10" s="52">
        <f t="shared" si="2"/>
        <v>128.69999999999999</v>
      </c>
      <c r="O10" s="52">
        <f t="shared" si="2"/>
        <v>128.69999999999999</v>
      </c>
      <c r="P10" s="52">
        <f t="shared" si="2"/>
        <v>128.69999999999999</v>
      </c>
      <c r="Q10" s="52">
        <f t="shared" si="2"/>
        <v>128.69999999999999</v>
      </c>
      <c r="R10" s="52">
        <f t="shared" si="2"/>
        <v>128.69999999999999</v>
      </c>
      <c r="S10" s="52">
        <f t="shared" si="2"/>
        <v>128.19999999999999</v>
      </c>
      <c r="T10" s="52">
        <f t="shared" si="2"/>
        <v>128.19999999999999</v>
      </c>
      <c r="U10" s="52">
        <f t="shared" si="2"/>
        <v>128.19999999999999</v>
      </c>
    </row>
    <row r="11" spans="1:21" ht="11.45" customHeight="1" x14ac:dyDescent="0.25">
      <c r="A11" s="62"/>
      <c r="B11" s="81"/>
      <c r="C11" s="22" t="s">
        <v>20</v>
      </c>
      <c r="D11" s="23">
        <v>128.69999999999999</v>
      </c>
      <c r="E11" s="23">
        <v>128.69999999999999</v>
      </c>
      <c r="F11" s="23">
        <v>128.69999999999999</v>
      </c>
      <c r="G11" s="53">
        <v>128.69999999999999</v>
      </c>
      <c r="H11" s="53">
        <v>128.69999999999999</v>
      </c>
      <c r="I11" s="53">
        <v>128.69999999999999</v>
      </c>
      <c r="J11" s="53">
        <v>128.69999999999999</v>
      </c>
      <c r="K11" s="53">
        <v>128.69999999999999</v>
      </c>
      <c r="L11" s="53">
        <v>128.69999999999999</v>
      </c>
      <c r="M11" s="53">
        <v>128.69999999999999</v>
      </c>
      <c r="N11" s="53">
        <v>128.69999999999999</v>
      </c>
      <c r="O11" s="53">
        <v>128.69999999999999</v>
      </c>
      <c r="P11" s="53">
        <v>128.69999999999999</v>
      </c>
      <c r="Q11" s="53">
        <v>128.69999999999999</v>
      </c>
      <c r="R11" s="53">
        <v>128.69999999999999</v>
      </c>
      <c r="S11" s="53">
        <v>128.19999999999999</v>
      </c>
      <c r="T11" s="53">
        <v>128.19999999999999</v>
      </c>
      <c r="U11" s="53">
        <v>128.19999999999999</v>
      </c>
    </row>
    <row r="12" spans="1:21" ht="12.6" customHeight="1" x14ac:dyDescent="0.25">
      <c r="B12" s="79" t="s">
        <v>15</v>
      </c>
      <c r="C12" s="17" t="s">
        <v>23</v>
      </c>
      <c r="D12" s="18">
        <f>D13+D16+D17</f>
        <v>489.6</v>
      </c>
      <c r="E12" s="18">
        <f t="shared" ref="E12:U12" si="3">E13+E16+E17</f>
        <v>489.6</v>
      </c>
      <c r="F12" s="18">
        <f t="shared" si="3"/>
        <v>489.6</v>
      </c>
      <c r="G12" s="50">
        <f t="shared" si="3"/>
        <v>489.6</v>
      </c>
      <c r="H12" s="50">
        <f t="shared" si="3"/>
        <v>489.6</v>
      </c>
      <c r="I12" s="50">
        <f t="shared" si="3"/>
        <v>489.6</v>
      </c>
      <c r="J12" s="50">
        <f t="shared" si="3"/>
        <v>489.6</v>
      </c>
      <c r="K12" s="50">
        <f t="shared" si="3"/>
        <v>489.6</v>
      </c>
      <c r="L12" s="50">
        <f t="shared" si="3"/>
        <v>489.6</v>
      </c>
      <c r="M12" s="50">
        <f t="shared" si="3"/>
        <v>489.6</v>
      </c>
      <c r="N12" s="50">
        <f t="shared" si="3"/>
        <v>489.6</v>
      </c>
      <c r="O12" s="50">
        <f t="shared" si="3"/>
        <v>489.6</v>
      </c>
      <c r="P12" s="50">
        <f t="shared" si="3"/>
        <v>489.6</v>
      </c>
      <c r="Q12" s="50">
        <f t="shared" si="3"/>
        <v>489.6</v>
      </c>
      <c r="R12" s="50">
        <f t="shared" si="3"/>
        <v>489.6</v>
      </c>
      <c r="S12" s="50">
        <f t="shared" si="3"/>
        <v>489.6</v>
      </c>
      <c r="T12" s="50">
        <f t="shared" si="3"/>
        <v>489.6</v>
      </c>
      <c r="U12" s="50">
        <f t="shared" si="3"/>
        <v>489.6</v>
      </c>
    </row>
    <row r="13" spans="1:21" ht="11.45" customHeight="1" x14ac:dyDescent="0.25">
      <c r="B13" s="80"/>
      <c r="C13" s="19" t="s">
        <v>7</v>
      </c>
      <c r="D13" s="24">
        <f t="shared" ref="D13:H13" si="4">D14+D15</f>
        <v>346</v>
      </c>
      <c r="E13" s="24">
        <f t="shared" si="4"/>
        <v>346</v>
      </c>
      <c r="F13" s="24">
        <f t="shared" si="4"/>
        <v>346</v>
      </c>
      <c r="G13" s="54">
        <f t="shared" si="4"/>
        <v>346</v>
      </c>
      <c r="H13" s="54">
        <f t="shared" si="4"/>
        <v>346</v>
      </c>
      <c r="I13" s="51">
        <v>346</v>
      </c>
      <c r="J13" s="51">
        <v>346</v>
      </c>
      <c r="K13" s="51">
        <v>346</v>
      </c>
      <c r="L13" s="51">
        <v>346</v>
      </c>
      <c r="M13" s="51">
        <v>346</v>
      </c>
      <c r="N13" s="51">
        <v>346</v>
      </c>
      <c r="O13" s="51">
        <v>346</v>
      </c>
      <c r="P13" s="51">
        <v>346</v>
      </c>
      <c r="Q13" s="51">
        <v>346</v>
      </c>
      <c r="R13" s="51">
        <v>346</v>
      </c>
      <c r="S13" s="51">
        <v>346</v>
      </c>
      <c r="T13" s="51">
        <v>346</v>
      </c>
      <c r="U13" s="51">
        <v>346</v>
      </c>
    </row>
    <row r="14" spans="1:21" ht="11.45" customHeight="1" x14ac:dyDescent="0.25">
      <c r="B14" s="80"/>
      <c r="C14" s="25" t="s">
        <v>65</v>
      </c>
      <c r="D14" s="24">
        <v>222</v>
      </c>
      <c r="E14" s="24">
        <v>222</v>
      </c>
      <c r="F14" s="24">
        <v>222</v>
      </c>
      <c r="G14" s="54">
        <v>222</v>
      </c>
      <c r="H14" s="54">
        <v>222</v>
      </c>
      <c r="I14" s="54">
        <v>222</v>
      </c>
      <c r="J14" s="54">
        <v>222</v>
      </c>
      <c r="K14" s="54">
        <v>222</v>
      </c>
      <c r="L14" s="54">
        <v>222</v>
      </c>
      <c r="M14" s="54">
        <v>222</v>
      </c>
      <c r="N14" s="54">
        <v>222</v>
      </c>
      <c r="O14" s="54">
        <v>222</v>
      </c>
      <c r="P14" s="54">
        <v>222</v>
      </c>
      <c r="Q14" s="54">
        <v>222</v>
      </c>
      <c r="R14" s="54">
        <v>222</v>
      </c>
      <c r="S14" s="54">
        <v>222</v>
      </c>
      <c r="T14" s="54">
        <v>222</v>
      </c>
      <c r="U14" s="54">
        <v>222</v>
      </c>
    </row>
    <row r="15" spans="1:21" ht="11.45" customHeight="1" x14ac:dyDescent="0.25">
      <c r="B15" s="80"/>
      <c r="C15" s="25" t="s">
        <v>16</v>
      </c>
      <c r="D15" s="20">
        <v>124</v>
      </c>
      <c r="E15" s="20">
        <v>124</v>
      </c>
      <c r="F15" s="20">
        <v>124</v>
      </c>
      <c r="G15" s="51">
        <v>124</v>
      </c>
      <c r="H15" s="51">
        <v>124</v>
      </c>
      <c r="I15" s="51">
        <v>124</v>
      </c>
      <c r="J15" s="51">
        <v>124</v>
      </c>
      <c r="K15" s="51">
        <v>124</v>
      </c>
      <c r="L15" s="51">
        <v>124</v>
      </c>
      <c r="M15" s="51">
        <v>124</v>
      </c>
      <c r="N15" s="51">
        <v>124</v>
      </c>
      <c r="O15" s="51">
        <v>124</v>
      </c>
      <c r="P15" s="51">
        <v>124</v>
      </c>
      <c r="Q15" s="51">
        <v>124</v>
      </c>
      <c r="R15" s="51">
        <v>124</v>
      </c>
      <c r="S15" s="51">
        <v>124</v>
      </c>
      <c r="T15" s="51">
        <v>124</v>
      </c>
      <c r="U15" s="51">
        <v>124</v>
      </c>
    </row>
    <row r="16" spans="1:21" ht="11.45" customHeight="1" x14ac:dyDescent="0.25">
      <c r="B16" s="80"/>
      <c r="C16" s="19" t="s">
        <v>24</v>
      </c>
      <c r="D16" s="20">
        <v>132</v>
      </c>
      <c r="E16" s="20">
        <v>132</v>
      </c>
      <c r="F16" s="20">
        <v>132</v>
      </c>
      <c r="G16" s="51">
        <v>132</v>
      </c>
      <c r="H16" s="51">
        <v>132</v>
      </c>
      <c r="I16" s="51">
        <v>132</v>
      </c>
      <c r="J16" s="51">
        <v>132</v>
      </c>
      <c r="K16" s="51">
        <v>132</v>
      </c>
      <c r="L16" s="51">
        <v>132</v>
      </c>
      <c r="M16" s="51">
        <v>132</v>
      </c>
      <c r="N16" s="51">
        <v>132</v>
      </c>
      <c r="O16" s="51">
        <v>132</v>
      </c>
      <c r="P16" s="51">
        <v>132</v>
      </c>
      <c r="Q16" s="51">
        <v>132</v>
      </c>
      <c r="R16" s="51">
        <v>132</v>
      </c>
      <c r="S16" s="51">
        <v>132</v>
      </c>
      <c r="T16" s="51">
        <v>132</v>
      </c>
      <c r="U16" s="51">
        <v>132</v>
      </c>
    </row>
    <row r="17" spans="1:21" ht="11.45" customHeight="1" x14ac:dyDescent="0.25">
      <c r="B17" s="80"/>
      <c r="C17" s="19" t="s">
        <v>66</v>
      </c>
      <c r="D17" s="20">
        <v>11.6</v>
      </c>
      <c r="E17" s="20">
        <v>11.6</v>
      </c>
      <c r="F17" s="20">
        <v>11.6</v>
      </c>
      <c r="G17" s="51">
        <v>11.6</v>
      </c>
      <c r="H17" s="55">
        <v>11.6</v>
      </c>
      <c r="I17" s="55">
        <v>11.6</v>
      </c>
      <c r="J17" s="55">
        <v>11.6</v>
      </c>
      <c r="K17" s="55">
        <v>11.6</v>
      </c>
      <c r="L17" s="55">
        <v>11.6</v>
      </c>
      <c r="M17" s="55">
        <v>11.6</v>
      </c>
      <c r="N17" s="55">
        <v>11.6</v>
      </c>
      <c r="O17" s="55">
        <v>11.6</v>
      </c>
      <c r="P17" s="55">
        <v>11.6</v>
      </c>
      <c r="Q17" s="55">
        <v>11.6</v>
      </c>
      <c r="R17" s="55">
        <v>11.6</v>
      </c>
      <c r="S17" s="55">
        <v>11.6</v>
      </c>
      <c r="T17" s="55">
        <v>11.6</v>
      </c>
      <c r="U17" s="55">
        <v>11.6</v>
      </c>
    </row>
    <row r="18" spans="1:21" ht="11.45" customHeight="1" x14ac:dyDescent="0.25">
      <c r="B18" s="80"/>
      <c r="C18" s="30" t="s">
        <v>69</v>
      </c>
      <c r="D18" s="31">
        <f t="shared" ref="D18:F18" si="5">D19+D25+D26</f>
        <v>989.69999999999993</v>
      </c>
      <c r="E18" s="31">
        <f t="shared" si="5"/>
        <v>989.69999999999993</v>
      </c>
      <c r="F18" s="31">
        <f t="shared" si="5"/>
        <v>989.69999999999993</v>
      </c>
      <c r="G18" s="56">
        <v>989.69999999999993</v>
      </c>
      <c r="H18" s="56">
        <v>989.69999999999993</v>
      </c>
      <c r="I18" s="56">
        <v>989.69999999999993</v>
      </c>
      <c r="J18" s="56">
        <v>989.69999999999993</v>
      </c>
      <c r="K18" s="56">
        <v>989.69999999999993</v>
      </c>
      <c r="L18" s="56">
        <v>989.69999999999993</v>
      </c>
      <c r="M18" s="56">
        <v>989.7</v>
      </c>
      <c r="N18" s="56">
        <v>989.7</v>
      </c>
      <c r="O18" s="56">
        <v>989.7</v>
      </c>
      <c r="P18" s="56">
        <f>+P19+P25+P26</f>
        <v>989.69999999999993</v>
      </c>
      <c r="Q18" s="56">
        <f t="shared" ref="Q18:U18" si="6">+Q19+Q25+Q26</f>
        <v>989.69999999999993</v>
      </c>
      <c r="R18" s="56">
        <f t="shared" si="6"/>
        <v>989.69999999999993</v>
      </c>
      <c r="S18" s="56">
        <f t="shared" si="6"/>
        <v>989.9</v>
      </c>
      <c r="T18" s="56">
        <f t="shared" si="6"/>
        <v>989.9</v>
      </c>
      <c r="U18" s="56">
        <f t="shared" si="6"/>
        <v>989.9</v>
      </c>
    </row>
    <row r="19" spans="1:21" ht="11.45" customHeight="1" x14ac:dyDescent="0.25">
      <c r="B19" s="80"/>
      <c r="C19" s="32" t="s">
        <v>4</v>
      </c>
      <c r="D19" s="24">
        <f t="shared" ref="D19:L19" si="7">D20+D21+D22+D23+D24</f>
        <v>854.99999999999989</v>
      </c>
      <c r="E19" s="24">
        <f t="shared" si="7"/>
        <v>854.99999999999989</v>
      </c>
      <c r="F19" s="24">
        <f t="shared" si="7"/>
        <v>854.99999999999989</v>
      </c>
      <c r="G19" s="54">
        <f t="shared" si="7"/>
        <v>854.99999999999989</v>
      </c>
      <c r="H19" s="54">
        <f t="shared" si="7"/>
        <v>854.99999999999989</v>
      </c>
      <c r="I19" s="54">
        <f t="shared" si="7"/>
        <v>854.99999999999989</v>
      </c>
      <c r="J19" s="54">
        <f t="shared" si="7"/>
        <v>854.99999999999989</v>
      </c>
      <c r="K19" s="54">
        <f t="shared" si="7"/>
        <v>854.99999999999989</v>
      </c>
      <c r="L19" s="54">
        <f t="shared" si="7"/>
        <v>854.99999999999989</v>
      </c>
      <c r="M19" s="54">
        <f>M20+M21+M22+M23+M24</f>
        <v>854.99999999999989</v>
      </c>
      <c r="N19" s="54">
        <f t="shared" ref="N19:O19" si="8">N20+N21+N22+N23+N24</f>
        <v>854.99999999999989</v>
      </c>
      <c r="O19" s="54">
        <f t="shared" si="8"/>
        <v>854.99999999999989</v>
      </c>
      <c r="P19" s="54">
        <v>854.99999999999989</v>
      </c>
      <c r="Q19" s="54">
        <v>854.99999999999989</v>
      </c>
      <c r="R19" s="54">
        <v>854.99999999999989</v>
      </c>
      <c r="S19" s="54">
        <v>854.99999999999989</v>
      </c>
      <c r="T19" s="54">
        <v>854.99999999999989</v>
      </c>
      <c r="U19" s="54">
        <v>854.99999999999989</v>
      </c>
    </row>
    <row r="20" spans="1:21" ht="11.45" customHeight="1" x14ac:dyDescent="0.25">
      <c r="B20" s="80"/>
      <c r="C20" s="25" t="s">
        <v>8</v>
      </c>
      <c r="D20" s="26">
        <v>147.5</v>
      </c>
      <c r="E20" s="26">
        <v>147.5</v>
      </c>
      <c r="F20" s="26">
        <v>147.5</v>
      </c>
      <c r="G20" s="55">
        <v>147.5</v>
      </c>
      <c r="H20" s="55">
        <v>147.5</v>
      </c>
      <c r="I20" s="55">
        <v>147.5</v>
      </c>
      <c r="J20" s="51">
        <v>147.5</v>
      </c>
      <c r="K20" s="51">
        <v>147.5</v>
      </c>
      <c r="L20" s="51">
        <v>147.5</v>
      </c>
      <c r="M20" s="51">
        <v>147.5</v>
      </c>
      <c r="N20" s="51">
        <v>147.5</v>
      </c>
      <c r="O20" s="51">
        <v>147.5</v>
      </c>
      <c r="P20" s="51">
        <v>147.5</v>
      </c>
      <c r="Q20" s="51">
        <v>147.5</v>
      </c>
      <c r="R20" s="51">
        <v>147.5</v>
      </c>
      <c r="S20" s="51">
        <v>147.5</v>
      </c>
      <c r="T20" s="51">
        <v>147.5</v>
      </c>
      <c r="U20" s="51">
        <v>147.5</v>
      </c>
    </row>
    <row r="21" spans="1:21" ht="11.45" customHeight="1" x14ac:dyDescent="0.25">
      <c r="B21" s="80"/>
      <c r="C21" s="25" t="s">
        <v>9</v>
      </c>
      <c r="D21" s="26">
        <v>304</v>
      </c>
      <c r="E21" s="26">
        <v>304</v>
      </c>
      <c r="F21" s="26">
        <v>304</v>
      </c>
      <c r="G21" s="55">
        <v>304</v>
      </c>
      <c r="H21" s="55">
        <v>304</v>
      </c>
      <c r="I21" s="55">
        <v>304</v>
      </c>
      <c r="J21" s="51">
        <v>304</v>
      </c>
      <c r="K21" s="51">
        <v>304</v>
      </c>
      <c r="L21" s="51">
        <v>304</v>
      </c>
      <c r="M21" s="51">
        <v>304</v>
      </c>
      <c r="N21" s="51">
        <v>304</v>
      </c>
      <c r="O21" s="51">
        <v>304</v>
      </c>
      <c r="P21" s="51">
        <v>304</v>
      </c>
      <c r="Q21" s="51">
        <v>304</v>
      </c>
      <c r="R21" s="51">
        <v>304</v>
      </c>
      <c r="S21" s="51">
        <v>304</v>
      </c>
      <c r="T21" s="51">
        <v>304</v>
      </c>
      <c r="U21" s="51">
        <v>304</v>
      </c>
    </row>
    <row r="22" spans="1:21" ht="11.45" customHeight="1" x14ac:dyDescent="0.25">
      <c r="B22" s="80"/>
      <c r="C22" s="25" t="s">
        <v>10</v>
      </c>
      <c r="D22" s="26">
        <v>47.7</v>
      </c>
      <c r="E22" s="26">
        <v>47.7</v>
      </c>
      <c r="F22" s="26">
        <v>47.7</v>
      </c>
      <c r="G22" s="55">
        <v>47.7</v>
      </c>
      <c r="H22" s="55">
        <v>47.7</v>
      </c>
      <c r="I22" s="55">
        <v>47.7</v>
      </c>
      <c r="J22" s="51">
        <v>47.7</v>
      </c>
      <c r="K22" s="51">
        <v>47.7</v>
      </c>
      <c r="L22" s="51">
        <v>47.7</v>
      </c>
      <c r="M22" s="51">
        <v>47.7</v>
      </c>
      <c r="N22" s="51">
        <v>47.7</v>
      </c>
      <c r="O22" s="51">
        <v>47.7</v>
      </c>
      <c r="P22" s="51">
        <v>47.7</v>
      </c>
      <c r="Q22" s="51">
        <v>47.7</v>
      </c>
      <c r="R22" s="51">
        <v>47.7</v>
      </c>
      <c r="S22" s="51">
        <v>47.7</v>
      </c>
      <c r="T22" s="51">
        <v>47.7</v>
      </c>
      <c r="U22" s="51">
        <v>47.7</v>
      </c>
    </row>
    <row r="23" spans="1:21" ht="11.45" customHeight="1" x14ac:dyDescent="0.25">
      <c r="B23" s="80"/>
      <c r="C23" s="25" t="s">
        <v>11</v>
      </c>
      <c r="D23" s="20">
        <v>337.9</v>
      </c>
      <c r="E23" s="20">
        <v>337.9</v>
      </c>
      <c r="F23" s="20">
        <v>337.9</v>
      </c>
      <c r="G23" s="51">
        <v>337.9</v>
      </c>
      <c r="H23" s="51">
        <v>337.9</v>
      </c>
      <c r="I23" s="51">
        <v>337.9</v>
      </c>
      <c r="J23" s="51">
        <v>337.9</v>
      </c>
      <c r="K23" s="51">
        <v>337.9</v>
      </c>
      <c r="L23" s="51">
        <v>337.9</v>
      </c>
      <c r="M23" s="51">
        <v>337.9</v>
      </c>
      <c r="N23" s="51">
        <v>337.9</v>
      </c>
      <c r="O23" s="51">
        <v>337.9</v>
      </c>
      <c r="P23" s="51">
        <v>337.9</v>
      </c>
      <c r="Q23" s="51">
        <v>337.9</v>
      </c>
      <c r="R23" s="51">
        <v>337.9</v>
      </c>
      <c r="S23" s="51">
        <v>337.9</v>
      </c>
      <c r="T23" s="51">
        <v>337.9</v>
      </c>
      <c r="U23" s="51">
        <v>337.9</v>
      </c>
    </row>
    <row r="24" spans="1:21" ht="11.45" customHeight="1" x14ac:dyDescent="0.25">
      <c r="B24" s="80"/>
      <c r="C24" s="25" t="s">
        <v>70</v>
      </c>
      <c r="D24" s="20">
        <v>17.899999999999999</v>
      </c>
      <c r="E24" s="20">
        <v>17.899999999999999</v>
      </c>
      <c r="F24" s="20">
        <v>17.899999999999999</v>
      </c>
      <c r="G24" s="51">
        <v>17.899999999999999</v>
      </c>
      <c r="H24" s="51">
        <v>17.899999999999999</v>
      </c>
      <c r="I24" s="51">
        <v>17.899999999999999</v>
      </c>
      <c r="J24" s="51">
        <v>17.899999999999999</v>
      </c>
      <c r="K24" s="51">
        <v>17.899999999999999</v>
      </c>
      <c r="L24" s="51">
        <v>17.899999999999999</v>
      </c>
      <c r="M24" s="51">
        <v>17.899999999999999</v>
      </c>
      <c r="N24" s="51">
        <v>17.899999999999999</v>
      </c>
      <c r="O24" s="51">
        <v>17.899999999999999</v>
      </c>
      <c r="P24" s="51">
        <v>17.899999999999999</v>
      </c>
      <c r="Q24" s="51">
        <v>17.899999999999999</v>
      </c>
      <c r="R24" s="51">
        <v>17.899999999999999</v>
      </c>
      <c r="S24" s="51">
        <v>17.899999999999999</v>
      </c>
      <c r="T24" s="51">
        <v>17.899999999999999</v>
      </c>
      <c r="U24" s="51">
        <v>17.899999999999999</v>
      </c>
    </row>
    <row r="25" spans="1:21" ht="11.45" customHeight="1" x14ac:dyDescent="0.25">
      <c r="B25" s="80"/>
      <c r="C25" s="19" t="s">
        <v>71</v>
      </c>
      <c r="D25" s="20">
        <v>121.7</v>
      </c>
      <c r="E25" s="20">
        <v>121.7</v>
      </c>
      <c r="F25" s="20">
        <v>121.7</v>
      </c>
      <c r="G25" s="51">
        <v>121.7</v>
      </c>
      <c r="H25" s="51">
        <v>121.7</v>
      </c>
      <c r="I25" s="51">
        <v>121.7</v>
      </c>
      <c r="J25" s="51">
        <v>121.7</v>
      </c>
      <c r="K25" s="51">
        <v>121.7</v>
      </c>
      <c r="L25" s="51">
        <v>121.7</v>
      </c>
      <c r="M25" s="51">
        <v>121.7</v>
      </c>
      <c r="N25" s="51">
        <v>121.7</v>
      </c>
      <c r="O25" s="51">
        <v>121.7</v>
      </c>
      <c r="P25" s="51">
        <v>121.7</v>
      </c>
      <c r="Q25" s="51">
        <v>121.7</v>
      </c>
      <c r="R25" s="51">
        <v>121.7</v>
      </c>
      <c r="S25" s="51">
        <v>121.7</v>
      </c>
      <c r="T25" s="51">
        <v>121.7</v>
      </c>
      <c r="U25" s="51">
        <v>121.7</v>
      </c>
    </row>
    <row r="26" spans="1:21" ht="11.45" customHeight="1" x14ac:dyDescent="0.25">
      <c r="B26" s="80"/>
      <c r="C26" s="32" t="s">
        <v>72</v>
      </c>
      <c r="D26" s="20">
        <v>13</v>
      </c>
      <c r="E26" s="20">
        <v>13</v>
      </c>
      <c r="F26" s="20">
        <v>13</v>
      </c>
      <c r="G26" s="51">
        <v>13</v>
      </c>
      <c r="H26" s="51">
        <v>13</v>
      </c>
      <c r="I26" s="51">
        <v>13</v>
      </c>
      <c r="J26" s="51">
        <v>13</v>
      </c>
      <c r="K26" s="51">
        <v>13</v>
      </c>
      <c r="L26" s="51">
        <v>13</v>
      </c>
      <c r="M26" s="51">
        <v>13</v>
      </c>
      <c r="N26" s="51">
        <v>13</v>
      </c>
      <c r="O26" s="51">
        <v>13</v>
      </c>
      <c r="P26" s="51">
        <v>13</v>
      </c>
      <c r="Q26" s="51">
        <v>13</v>
      </c>
      <c r="R26" s="51">
        <v>13</v>
      </c>
      <c r="S26" s="51">
        <v>13.2</v>
      </c>
      <c r="T26" s="51">
        <v>13.2</v>
      </c>
      <c r="U26" s="51">
        <v>13.2</v>
      </c>
    </row>
    <row r="27" spans="1:21" ht="11.45" customHeight="1" x14ac:dyDescent="0.25">
      <c r="B27" s="80"/>
      <c r="C27" s="21" t="s">
        <v>84</v>
      </c>
      <c r="D27" s="3">
        <v>0</v>
      </c>
      <c r="E27" s="3">
        <v>0</v>
      </c>
      <c r="F27" s="42">
        <v>0</v>
      </c>
      <c r="G27" s="47" t="s">
        <v>0</v>
      </c>
      <c r="H27" s="47" t="s">
        <v>0</v>
      </c>
      <c r="I27" s="52">
        <f t="shared" ref="I27:T27" si="9">SUM(I28:I31)</f>
        <v>20.9</v>
      </c>
      <c r="J27" s="52">
        <f t="shared" si="9"/>
        <v>20.9</v>
      </c>
      <c r="K27" s="52">
        <f t="shared" si="9"/>
        <v>20.9</v>
      </c>
      <c r="L27" s="52">
        <f t="shared" si="9"/>
        <v>33.099999999999994</v>
      </c>
      <c r="M27" s="52">
        <f t="shared" si="9"/>
        <v>33.099999999999994</v>
      </c>
      <c r="N27" s="52">
        <f t="shared" si="9"/>
        <v>33.099999999999994</v>
      </c>
      <c r="O27" s="52">
        <f t="shared" si="9"/>
        <v>33.099999999999994</v>
      </c>
      <c r="P27" s="52">
        <f t="shared" si="9"/>
        <v>33.099999999999994</v>
      </c>
      <c r="Q27" s="52">
        <f t="shared" si="9"/>
        <v>33.099999999999994</v>
      </c>
      <c r="R27" s="52">
        <f t="shared" si="9"/>
        <v>33.099999999999994</v>
      </c>
      <c r="S27" s="52">
        <f t="shared" si="9"/>
        <v>33.099999999999994</v>
      </c>
      <c r="T27" s="52">
        <f t="shared" si="9"/>
        <v>33.099999999999994</v>
      </c>
      <c r="U27" s="52">
        <f>SUM(U28:U29)</f>
        <v>34.6</v>
      </c>
    </row>
    <row r="28" spans="1:21" ht="11.45" customHeight="1" x14ac:dyDescent="0.25">
      <c r="B28" s="80"/>
      <c r="C28" s="19" t="s">
        <v>73</v>
      </c>
      <c r="D28" s="3">
        <v>0</v>
      </c>
      <c r="E28" s="3">
        <v>0</v>
      </c>
      <c r="F28" s="42">
        <v>0</v>
      </c>
      <c r="G28" s="47" t="s">
        <v>0</v>
      </c>
      <c r="H28" s="47" t="s">
        <v>0</v>
      </c>
      <c r="I28" s="55">
        <v>20.9</v>
      </c>
      <c r="J28" s="55">
        <v>20.9</v>
      </c>
      <c r="K28" s="55">
        <v>20.9</v>
      </c>
      <c r="L28" s="55">
        <v>20.9</v>
      </c>
      <c r="M28" s="55">
        <v>20.9</v>
      </c>
      <c r="N28" s="55">
        <v>20.9</v>
      </c>
      <c r="O28" s="55">
        <v>20.9</v>
      </c>
      <c r="P28" s="55">
        <v>20.9</v>
      </c>
      <c r="Q28" s="55">
        <v>20.9</v>
      </c>
      <c r="R28" s="55">
        <v>20.9</v>
      </c>
      <c r="S28" s="55">
        <v>20.9</v>
      </c>
      <c r="T28" s="55">
        <v>20.9</v>
      </c>
      <c r="U28" s="55">
        <v>21.8</v>
      </c>
    </row>
    <row r="29" spans="1:21" ht="11.45" customHeight="1" x14ac:dyDescent="0.25">
      <c r="B29" s="80"/>
      <c r="C29" s="19" t="s">
        <v>74</v>
      </c>
      <c r="D29" s="3">
        <v>0</v>
      </c>
      <c r="E29" s="3">
        <v>0</v>
      </c>
      <c r="F29" s="42">
        <v>0</v>
      </c>
      <c r="G29" s="47" t="s">
        <v>0</v>
      </c>
      <c r="H29" s="47" t="s">
        <v>0</v>
      </c>
      <c r="I29" s="55" t="s">
        <v>0</v>
      </c>
      <c r="J29" s="55" t="s">
        <v>0</v>
      </c>
      <c r="K29" s="55" t="s">
        <v>0</v>
      </c>
      <c r="L29" s="55">
        <v>12.2</v>
      </c>
      <c r="M29" s="55">
        <v>12.2</v>
      </c>
      <c r="N29" s="55">
        <v>12.2</v>
      </c>
      <c r="O29" s="55">
        <v>12.2</v>
      </c>
      <c r="P29" s="55">
        <v>12.2</v>
      </c>
      <c r="Q29" s="55">
        <v>12.2</v>
      </c>
      <c r="R29" s="55">
        <v>12.2</v>
      </c>
      <c r="S29" s="55">
        <v>12.2</v>
      </c>
      <c r="T29" s="55">
        <v>12.2</v>
      </c>
      <c r="U29" s="55">
        <v>12.8</v>
      </c>
    </row>
    <row r="30" spans="1:21" ht="11.45" customHeight="1" x14ac:dyDescent="0.25">
      <c r="B30" s="80"/>
      <c r="C30" s="21" t="s">
        <v>85</v>
      </c>
      <c r="D30" s="3"/>
      <c r="E30" s="3"/>
      <c r="F30" s="42"/>
      <c r="G30" s="47"/>
      <c r="H30" s="47"/>
      <c r="I30" s="55"/>
      <c r="J30" s="55"/>
      <c r="K30" s="55"/>
      <c r="L30" s="55"/>
      <c r="M30" s="55"/>
      <c r="N30" s="55"/>
      <c r="O30" s="55"/>
      <c r="P30" s="58">
        <f>+P31</f>
        <v>0</v>
      </c>
      <c r="Q30" s="58">
        <f t="shared" ref="Q30:U30" si="10">+Q31</f>
        <v>0</v>
      </c>
      <c r="R30" s="58">
        <f t="shared" si="10"/>
        <v>0</v>
      </c>
      <c r="S30" s="58">
        <f t="shared" si="10"/>
        <v>0</v>
      </c>
      <c r="T30" s="58">
        <f t="shared" si="10"/>
        <v>0</v>
      </c>
      <c r="U30" s="58">
        <f t="shared" si="10"/>
        <v>5.2</v>
      </c>
    </row>
    <row r="31" spans="1:21" ht="11.45" customHeight="1" x14ac:dyDescent="0.25">
      <c r="A31" s="62"/>
      <c r="B31" s="81"/>
      <c r="C31" s="22" t="s">
        <v>86</v>
      </c>
      <c r="D31" s="5"/>
      <c r="E31" s="5"/>
      <c r="F31" s="43"/>
      <c r="G31" s="48"/>
      <c r="H31" s="48"/>
      <c r="I31" s="48"/>
      <c r="J31" s="48"/>
      <c r="K31" s="48"/>
      <c r="L31" s="57"/>
      <c r="M31" s="57"/>
      <c r="N31" s="57"/>
      <c r="O31" s="57"/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5.2</v>
      </c>
    </row>
    <row r="32" spans="1:21" ht="12.6" customHeight="1" x14ac:dyDescent="0.25">
      <c r="B32" s="82" t="s">
        <v>19</v>
      </c>
      <c r="C32" s="21" t="s">
        <v>25</v>
      </c>
      <c r="D32" s="16">
        <f t="shared" ref="D32:S32" si="11">D33</f>
        <v>13.6</v>
      </c>
      <c r="E32" s="16">
        <f t="shared" si="11"/>
        <v>13.6</v>
      </c>
      <c r="F32" s="16">
        <f t="shared" si="11"/>
        <v>13.6</v>
      </c>
      <c r="G32" s="52">
        <f t="shared" si="11"/>
        <v>13.646000000000001</v>
      </c>
      <c r="H32" s="52">
        <f t="shared" si="11"/>
        <v>13.646000000000001</v>
      </c>
      <c r="I32" s="52">
        <f t="shared" si="11"/>
        <v>13.646000000000001</v>
      </c>
      <c r="J32" s="52">
        <f t="shared" si="11"/>
        <v>13.6</v>
      </c>
      <c r="K32" s="52">
        <f t="shared" si="11"/>
        <v>13.6</v>
      </c>
      <c r="L32" s="52">
        <f t="shared" si="11"/>
        <v>13.6</v>
      </c>
      <c r="M32" s="52">
        <f t="shared" si="11"/>
        <v>13.6</v>
      </c>
      <c r="N32" s="52">
        <f t="shared" si="11"/>
        <v>13.6</v>
      </c>
      <c r="O32" s="52">
        <f t="shared" si="11"/>
        <v>13.6</v>
      </c>
      <c r="P32" s="52">
        <f t="shared" si="11"/>
        <v>13.6</v>
      </c>
      <c r="Q32" s="52">
        <f t="shared" si="11"/>
        <v>13.6</v>
      </c>
      <c r="R32" s="52">
        <f t="shared" si="11"/>
        <v>13.6</v>
      </c>
      <c r="S32" s="52">
        <f t="shared" si="11"/>
        <v>13.6</v>
      </c>
      <c r="T32" s="52">
        <f>T33</f>
        <v>13.6</v>
      </c>
      <c r="U32" s="52">
        <f>U33</f>
        <v>13.6</v>
      </c>
    </row>
    <row r="33" spans="1:21" ht="11.45" customHeight="1" x14ac:dyDescent="0.25">
      <c r="B33" s="83"/>
      <c r="C33" s="19" t="s">
        <v>13</v>
      </c>
      <c r="D33" s="20">
        <v>13.6</v>
      </c>
      <c r="E33" s="20">
        <v>13.6</v>
      </c>
      <c r="F33" s="20">
        <v>13.6</v>
      </c>
      <c r="G33" s="51">
        <v>13.646000000000001</v>
      </c>
      <c r="H33" s="51">
        <v>13.646000000000001</v>
      </c>
      <c r="I33" s="51">
        <v>13.646000000000001</v>
      </c>
      <c r="J33" s="51">
        <v>13.6</v>
      </c>
      <c r="K33" s="51">
        <v>13.6</v>
      </c>
      <c r="L33" s="51">
        <v>13.6</v>
      </c>
      <c r="M33" s="51">
        <v>13.6</v>
      </c>
      <c r="N33" s="51">
        <v>13.6</v>
      </c>
      <c r="O33" s="51">
        <v>13.6</v>
      </c>
      <c r="P33" s="51">
        <v>13.6</v>
      </c>
      <c r="Q33" s="51">
        <v>13.6</v>
      </c>
      <c r="R33" s="51">
        <v>13.6</v>
      </c>
      <c r="S33" s="51">
        <v>13.6</v>
      </c>
      <c r="T33" s="51">
        <v>13.6</v>
      </c>
      <c r="U33" s="51">
        <v>13.6</v>
      </c>
    </row>
    <row r="34" spans="1:21" ht="11.45" customHeight="1" x14ac:dyDescent="0.25">
      <c r="B34" s="83"/>
      <c r="C34" s="21" t="s">
        <v>2</v>
      </c>
      <c r="D34" s="16">
        <f t="shared" ref="D34:U34" si="12">D35</f>
        <v>217.7</v>
      </c>
      <c r="E34" s="16">
        <f t="shared" si="12"/>
        <v>217.7</v>
      </c>
      <c r="F34" s="16">
        <f t="shared" si="12"/>
        <v>217.7</v>
      </c>
      <c r="G34" s="52">
        <f t="shared" si="12"/>
        <v>217.7</v>
      </c>
      <c r="H34" s="52">
        <f t="shared" si="12"/>
        <v>217.7</v>
      </c>
      <c r="I34" s="52">
        <f t="shared" si="12"/>
        <v>217.7</v>
      </c>
      <c r="J34" s="52">
        <f t="shared" si="12"/>
        <v>217.7</v>
      </c>
      <c r="K34" s="52">
        <f t="shared" si="12"/>
        <v>217.7</v>
      </c>
      <c r="L34" s="52">
        <f t="shared" si="12"/>
        <v>217.7</v>
      </c>
      <c r="M34" s="52">
        <f t="shared" si="12"/>
        <v>217.7</v>
      </c>
      <c r="N34" s="52">
        <f t="shared" si="12"/>
        <v>217.7</v>
      </c>
      <c r="O34" s="52">
        <f t="shared" si="12"/>
        <v>217.7</v>
      </c>
      <c r="P34" s="52">
        <f t="shared" si="12"/>
        <v>217.7</v>
      </c>
      <c r="Q34" s="52">
        <f t="shared" si="12"/>
        <v>217.7</v>
      </c>
      <c r="R34" s="52">
        <f t="shared" si="12"/>
        <v>217.7</v>
      </c>
      <c r="S34" s="52">
        <f t="shared" si="12"/>
        <v>231.2</v>
      </c>
      <c r="T34" s="52">
        <f t="shared" si="12"/>
        <v>231.2</v>
      </c>
      <c r="U34" s="52">
        <f t="shared" si="12"/>
        <v>231.2</v>
      </c>
    </row>
    <row r="35" spans="1:21" ht="11.45" customHeight="1" x14ac:dyDescent="0.25">
      <c r="B35" s="83"/>
      <c r="C35" s="19" t="s">
        <v>5</v>
      </c>
      <c r="D35" s="26">
        <f t="shared" ref="D35:L35" si="13">D36+D39</f>
        <v>217.7</v>
      </c>
      <c r="E35" s="26">
        <f t="shared" si="13"/>
        <v>217.7</v>
      </c>
      <c r="F35" s="26">
        <f t="shared" si="13"/>
        <v>217.7</v>
      </c>
      <c r="G35" s="55">
        <f t="shared" si="13"/>
        <v>217.7</v>
      </c>
      <c r="H35" s="55">
        <f t="shared" si="13"/>
        <v>217.7</v>
      </c>
      <c r="I35" s="55">
        <f t="shared" si="13"/>
        <v>217.7</v>
      </c>
      <c r="J35" s="55">
        <f t="shared" si="13"/>
        <v>217.7</v>
      </c>
      <c r="K35" s="55">
        <f t="shared" si="13"/>
        <v>217.7</v>
      </c>
      <c r="L35" s="55">
        <f t="shared" si="13"/>
        <v>217.7</v>
      </c>
      <c r="M35" s="55">
        <f t="shared" ref="M35:O35" si="14">M36+M37</f>
        <v>217.7</v>
      </c>
      <c r="N35" s="55">
        <f t="shared" si="14"/>
        <v>217.7</v>
      </c>
      <c r="O35" s="55">
        <f t="shared" si="14"/>
        <v>217.7</v>
      </c>
      <c r="P35" s="55">
        <v>217.7</v>
      </c>
      <c r="Q35" s="55">
        <v>217.7</v>
      </c>
      <c r="R35" s="55">
        <v>217.7</v>
      </c>
      <c r="S35" s="55">
        <v>231.2</v>
      </c>
      <c r="T35" s="55">
        <v>231.2</v>
      </c>
      <c r="U35" s="55">
        <v>231.2</v>
      </c>
    </row>
    <row r="36" spans="1:21" ht="11.45" customHeight="1" x14ac:dyDescent="0.25">
      <c r="B36" s="83"/>
      <c r="C36" s="25" t="s">
        <v>81</v>
      </c>
      <c r="D36" s="26">
        <v>186</v>
      </c>
      <c r="E36" s="26">
        <v>186</v>
      </c>
      <c r="F36" s="26">
        <v>186</v>
      </c>
      <c r="G36" s="55">
        <v>186</v>
      </c>
      <c r="H36" s="55">
        <v>186</v>
      </c>
      <c r="I36" s="55">
        <v>186</v>
      </c>
      <c r="J36" s="55">
        <v>186</v>
      </c>
      <c r="K36" s="55">
        <v>186</v>
      </c>
      <c r="L36" s="55">
        <v>186</v>
      </c>
      <c r="M36" s="55">
        <v>186</v>
      </c>
      <c r="N36" s="55">
        <v>186</v>
      </c>
      <c r="O36" s="55">
        <v>186</v>
      </c>
      <c r="P36" s="55">
        <v>186</v>
      </c>
      <c r="Q36" s="55">
        <v>186</v>
      </c>
      <c r="R36" s="55">
        <v>186</v>
      </c>
      <c r="S36" s="55">
        <v>186</v>
      </c>
      <c r="T36" s="55">
        <v>186</v>
      </c>
      <c r="U36" s="55">
        <v>186</v>
      </c>
    </row>
    <row r="37" spans="1:21" ht="11.45" customHeight="1" x14ac:dyDescent="0.25">
      <c r="B37" s="83"/>
      <c r="C37" s="25" t="s">
        <v>82</v>
      </c>
      <c r="D37" s="26">
        <v>31.7</v>
      </c>
      <c r="E37" s="26">
        <v>31.7</v>
      </c>
      <c r="F37" s="26">
        <v>31.7</v>
      </c>
      <c r="G37" s="55">
        <v>31.7</v>
      </c>
      <c r="H37" s="55">
        <v>31.7</v>
      </c>
      <c r="I37" s="55">
        <v>31.7</v>
      </c>
      <c r="J37" s="55">
        <v>31.7</v>
      </c>
      <c r="K37" s="55">
        <v>31.7</v>
      </c>
      <c r="L37" s="55">
        <v>31.7</v>
      </c>
      <c r="M37" s="55">
        <v>31.7</v>
      </c>
      <c r="N37" s="55">
        <v>31.7</v>
      </c>
      <c r="O37" s="55">
        <v>31.7</v>
      </c>
      <c r="P37" s="55">
        <v>31.7</v>
      </c>
      <c r="Q37" s="55">
        <v>31.7</v>
      </c>
      <c r="R37" s="55">
        <v>31.7</v>
      </c>
      <c r="S37" s="55">
        <v>27.1</v>
      </c>
      <c r="T37" s="55">
        <v>27.1</v>
      </c>
      <c r="U37" s="55">
        <v>27.1</v>
      </c>
    </row>
    <row r="38" spans="1:21" ht="11.45" customHeight="1" x14ac:dyDescent="0.25">
      <c r="B38" s="83"/>
      <c r="C38" s="25" t="s">
        <v>80</v>
      </c>
      <c r="D38" s="26">
        <v>31.7</v>
      </c>
      <c r="E38" s="26">
        <v>31.7</v>
      </c>
      <c r="F38" s="26">
        <v>31.7</v>
      </c>
      <c r="G38" s="55">
        <v>31.7</v>
      </c>
      <c r="H38" s="55">
        <v>31.7</v>
      </c>
      <c r="I38" s="55">
        <v>31.7</v>
      </c>
      <c r="J38" s="55">
        <v>31.7</v>
      </c>
      <c r="K38" s="55">
        <v>31.7</v>
      </c>
      <c r="L38" s="55">
        <v>31.7</v>
      </c>
      <c r="M38" s="55">
        <v>0</v>
      </c>
      <c r="N38" s="55">
        <v>0</v>
      </c>
      <c r="O38" s="55" t="s">
        <v>0</v>
      </c>
      <c r="P38" s="55" t="s">
        <v>0</v>
      </c>
      <c r="Q38" s="55" t="s">
        <v>0</v>
      </c>
      <c r="R38" s="55" t="s">
        <v>0</v>
      </c>
      <c r="S38" s="55">
        <v>15</v>
      </c>
      <c r="T38" s="55">
        <v>15</v>
      </c>
      <c r="U38" s="55">
        <v>15</v>
      </c>
    </row>
    <row r="39" spans="1:21" ht="11.45" customHeight="1" x14ac:dyDescent="0.25">
      <c r="B39" s="83"/>
      <c r="C39" s="25" t="s">
        <v>83</v>
      </c>
      <c r="D39" s="26">
        <v>31.7</v>
      </c>
      <c r="E39" s="26">
        <v>31.7</v>
      </c>
      <c r="F39" s="26">
        <v>31.7</v>
      </c>
      <c r="G39" s="55">
        <v>31.7</v>
      </c>
      <c r="H39" s="55">
        <v>31.7</v>
      </c>
      <c r="I39" s="55">
        <v>31.7</v>
      </c>
      <c r="J39" s="55">
        <v>31.7</v>
      </c>
      <c r="K39" s="55">
        <v>31.7</v>
      </c>
      <c r="L39" s="55">
        <v>31.7</v>
      </c>
      <c r="M39" s="55">
        <v>0</v>
      </c>
      <c r="N39" s="55">
        <v>0</v>
      </c>
      <c r="O39" s="55" t="s">
        <v>0</v>
      </c>
      <c r="P39" s="55" t="s">
        <v>0</v>
      </c>
      <c r="Q39" s="55" t="s">
        <v>0</v>
      </c>
      <c r="R39" s="55" t="s">
        <v>0</v>
      </c>
      <c r="S39" s="55">
        <v>3.1</v>
      </c>
      <c r="T39" s="55">
        <v>3.1</v>
      </c>
      <c r="U39" s="55">
        <v>3.1</v>
      </c>
    </row>
    <row r="40" spans="1:21" ht="11.45" customHeight="1" x14ac:dyDescent="0.25">
      <c r="B40" s="83"/>
      <c r="C40" s="21" t="s">
        <v>76</v>
      </c>
      <c r="D40" s="13">
        <f t="shared" ref="D40:U40" si="15">D41</f>
        <v>7.3</v>
      </c>
      <c r="E40" s="13">
        <f t="shared" si="15"/>
        <v>7.3</v>
      </c>
      <c r="F40" s="13">
        <f t="shared" si="15"/>
        <v>7.3</v>
      </c>
      <c r="G40" s="58">
        <f t="shared" si="15"/>
        <v>7.3</v>
      </c>
      <c r="H40" s="58">
        <f t="shared" si="15"/>
        <v>7.3</v>
      </c>
      <c r="I40" s="58">
        <f t="shared" si="15"/>
        <v>7.3</v>
      </c>
      <c r="J40" s="58">
        <f t="shared" si="15"/>
        <v>7.3</v>
      </c>
      <c r="K40" s="58">
        <f t="shared" si="15"/>
        <v>7.3</v>
      </c>
      <c r="L40" s="58">
        <f t="shared" si="15"/>
        <v>7.3</v>
      </c>
      <c r="M40" s="58">
        <f t="shared" si="15"/>
        <v>7.3</v>
      </c>
      <c r="N40" s="58">
        <f t="shared" si="15"/>
        <v>7.3</v>
      </c>
      <c r="O40" s="58">
        <f t="shared" si="15"/>
        <v>7.3</v>
      </c>
      <c r="P40" s="58">
        <f t="shared" si="15"/>
        <v>7.3</v>
      </c>
      <c r="Q40" s="58">
        <f t="shared" si="15"/>
        <v>7.3</v>
      </c>
      <c r="R40" s="58">
        <f t="shared" si="15"/>
        <v>7.3</v>
      </c>
      <c r="S40" s="58">
        <f t="shared" si="15"/>
        <v>7.3</v>
      </c>
      <c r="T40" s="58">
        <f t="shared" si="15"/>
        <v>7.3</v>
      </c>
      <c r="U40" s="58">
        <f t="shared" si="15"/>
        <v>7.3</v>
      </c>
    </row>
    <row r="41" spans="1:21" ht="11.45" customHeight="1" x14ac:dyDescent="0.25">
      <c r="B41" s="83"/>
      <c r="C41" s="19" t="s">
        <v>18</v>
      </c>
      <c r="D41" s="26">
        <v>7.3</v>
      </c>
      <c r="E41" s="26">
        <v>7.3</v>
      </c>
      <c r="F41" s="26">
        <v>7.3</v>
      </c>
      <c r="G41" s="55">
        <v>7.3</v>
      </c>
      <c r="H41" s="55">
        <v>7.3</v>
      </c>
      <c r="I41" s="55">
        <v>7.3</v>
      </c>
      <c r="J41" s="55">
        <v>7.3</v>
      </c>
      <c r="K41" s="55">
        <v>7.3</v>
      </c>
      <c r="L41" s="55">
        <v>7.3</v>
      </c>
      <c r="M41" s="55">
        <v>7.3</v>
      </c>
      <c r="N41" s="55">
        <v>7.3</v>
      </c>
      <c r="O41" s="55">
        <v>7.3</v>
      </c>
      <c r="P41" s="55">
        <v>7.3</v>
      </c>
      <c r="Q41" s="55">
        <v>7.3</v>
      </c>
      <c r="R41" s="55">
        <v>7.3</v>
      </c>
      <c r="S41" s="55">
        <v>7.3</v>
      </c>
      <c r="T41" s="55">
        <v>7.3</v>
      </c>
      <c r="U41" s="55">
        <v>7.3</v>
      </c>
    </row>
    <row r="42" spans="1:21" ht="3.75" customHeight="1" x14ac:dyDescent="0.2">
      <c r="A42" s="62"/>
      <c r="B42" s="84"/>
      <c r="C42" s="33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ht="9.9499999999999993" customHeight="1" x14ac:dyDescent="0.2">
      <c r="A43" s="77" t="s">
        <v>79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68"/>
      <c r="P43" s="68"/>
      <c r="Q43" s="68"/>
      <c r="R43" s="68"/>
      <c r="S43" s="68"/>
      <c r="T43" s="68"/>
      <c r="U43" s="68"/>
    </row>
    <row r="44" spans="1:21" ht="9.9499999999999993" customHeight="1" x14ac:dyDescent="0.25">
      <c r="A44" s="69" t="s">
        <v>29</v>
      </c>
      <c r="B44" s="70" t="s">
        <v>89</v>
      </c>
      <c r="C44" s="70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66"/>
      <c r="P44" s="66"/>
      <c r="Q44" s="66"/>
      <c r="R44" s="66"/>
      <c r="S44" s="66"/>
      <c r="T44" s="66"/>
      <c r="U44" s="66"/>
    </row>
    <row r="45" spans="1:21" ht="9.9499999999999993" customHeight="1" x14ac:dyDescent="0.25">
      <c r="A45" s="69"/>
      <c r="B45" s="70" t="s">
        <v>90</v>
      </c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66"/>
      <c r="P45" s="66"/>
      <c r="Q45" s="66"/>
      <c r="R45" s="66"/>
      <c r="S45" s="66"/>
      <c r="T45" s="66"/>
      <c r="U45" s="66"/>
    </row>
    <row r="46" spans="1:21" ht="9.9499999999999993" customHeight="1" x14ac:dyDescent="0.25">
      <c r="A46" s="69" t="s">
        <v>45</v>
      </c>
      <c r="B46" s="72" t="s">
        <v>91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66"/>
      <c r="P46" s="66"/>
      <c r="Q46" s="66"/>
      <c r="R46" s="66"/>
      <c r="S46" s="66"/>
      <c r="T46" s="66"/>
      <c r="U46" s="66"/>
    </row>
    <row r="47" spans="1:21" ht="9.9499999999999993" customHeight="1" x14ac:dyDescent="0.25">
      <c r="A47" s="69"/>
      <c r="B47" s="72" t="s">
        <v>92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66"/>
      <c r="P47" s="66"/>
      <c r="Q47" s="66"/>
      <c r="R47" s="66"/>
      <c r="S47" s="66"/>
      <c r="T47" s="66"/>
      <c r="U47" s="66"/>
    </row>
    <row r="48" spans="1:21" ht="9.9499999999999993" customHeight="1" x14ac:dyDescent="0.25">
      <c r="A48" s="69"/>
      <c r="B48" s="72" t="s">
        <v>93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66"/>
      <c r="P48" s="66"/>
      <c r="Q48" s="66"/>
      <c r="R48" s="66"/>
      <c r="S48" s="66"/>
      <c r="T48" s="66"/>
      <c r="U48" s="66"/>
    </row>
    <row r="49" spans="1:21" ht="9.9499999999999993" customHeight="1" x14ac:dyDescent="0.25">
      <c r="A49" s="69"/>
      <c r="B49" s="72" t="s">
        <v>94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66"/>
      <c r="P49" s="66"/>
      <c r="Q49" s="66"/>
      <c r="R49" s="66"/>
      <c r="S49" s="66"/>
      <c r="T49" s="66"/>
      <c r="U49" s="66"/>
    </row>
    <row r="50" spans="1:21" ht="9.9499999999999993" customHeight="1" x14ac:dyDescent="0.25">
      <c r="A50" s="69" t="s">
        <v>30</v>
      </c>
      <c r="B50" s="72" t="s">
        <v>97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66"/>
      <c r="P50" s="66"/>
      <c r="Q50" s="66"/>
      <c r="R50" s="66"/>
      <c r="S50" s="66"/>
      <c r="T50" s="66"/>
      <c r="U50" s="66"/>
    </row>
    <row r="51" spans="1:21" ht="9.9499999999999993" customHeight="1" x14ac:dyDescent="0.25">
      <c r="A51" s="69"/>
      <c r="B51" s="78" t="s">
        <v>95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66"/>
      <c r="P51" s="66"/>
      <c r="Q51" s="66"/>
      <c r="R51" s="66"/>
      <c r="S51" s="66"/>
      <c r="T51" s="66"/>
      <c r="U51" s="66"/>
    </row>
    <row r="52" spans="1:21" ht="9.9499999999999993" customHeight="1" x14ac:dyDescent="0.25">
      <c r="A52" s="69" t="s">
        <v>31</v>
      </c>
      <c r="B52" s="70" t="s">
        <v>39</v>
      </c>
      <c r="C52" s="70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66"/>
      <c r="P52" s="66"/>
      <c r="Q52" s="66"/>
      <c r="R52" s="66"/>
      <c r="S52" s="66"/>
      <c r="T52" s="66"/>
      <c r="U52" s="66"/>
    </row>
    <row r="53" spans="1:21" ht="9.9499999999999993" customHeight="1" x14ac:dyDescent="0.25">
      <c r="A53" s="69" t="s">
        <v>32</v>
      </c>
      <c r="B53" s="70" t="s">
        <v>46</v>
      </c>
      <c r="C53" s="70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66"/>
      <c r="P53" s="66"/>
      <c r="Q53" s="66"/>
      <c r="R53" s="66"/>
      <c r="S53" s="66"/>
      <c r="T53" s="66"/>
      <c r="U53" s="66"/>
    </row>
    <row r="54" spans="1:21" ht="9.9499999999999993" customHeight="1" x14ac:dyDescent="0.25">
      <c r="A54" s="69" t="s">
        <v>33</v>
      </c>
      <c r="B54" s="70" t="s">
        <v>75</v>
      </c>
      <c r="C54" s="70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66"/>
      <c r="P54" s="66"/>
      <c r="Q54" s="66"/>
      <c r="R54" s="66"/>
      <c r="S54" s="66"/>
      <c r="T54" s="66"/>
      <c r="U54" s="66"/>
    </row>
    <row r="55" spans="1:21" ht="9.9499999999999993" customHeight="1" x14ac:dyDescent="0.25">
      <c r="A55" s="69" t="s">
        <v>34</v>
      </c>
      <c r="B55" s="70" t="s">
        <v>78</v>
      </c>
      <c r="C55" s="70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66"/>
      <c r="P55" s="66"/>
      <c r="Q55" s="66"/>
      <c r="R55" s="66"/>
      <c r="S55" s="66"/>
      <c r="T55" s="66"/>
      <c r="U55" s="66"/>
    </row>
    <row r="56" spans="1:21" ht="9.9499999999999993" customHeight="1" x14ac:dyDescent="0.25">
      <c r="A56" s="69" t="s">
        <v>35</v>
      </c>
      <c r="B56" s="70" t="s">
        <v>41</v>
      </c>
      <c r="C56" s="70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66"/>
      <c r="P56" s="66"/>
      <c r="Q56" s="66"/>
      <c r="R56" s="66"/>
      <c r="S56" s="66"/>
      <c r="T56" s="66"/>
      <c r="U56" s="66"/>
    </row>
    <row r="57" spans="1:21" ht="9.9499999999999993" customHeight="1" x14ac:dyDescent="0.25">
      <c r="A57" s="69" t="s">
        <v>36</v>
      </c>
      <c r="B57" s="70" t="s">
        <v>77</v>
      </c>
      <c r="C57" s="70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66"/>
      <c r="P57" s="66"/>
      <c r="Q57" s="66"/>
      <c r="R57" s="66"/>
      <c r="S57" s="66"/>
      <c r="T57" s="66"/>
      <c r="U57" s="66"/>
    </row>
    <row r="58" spans="1:21" ht="9.9499999999999993" customHeight="1" x14ac:dyDescent="0.25">
      <c r="A58" s="69" t="s">
        <v>37</v>
      </c>
      <c r="B58" s="70" t="s">
        <v>96</v>
      </c>
      <c r="C58" s="70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66"/>
      <c r="P58" s="66"/>
      <c r="Q58" s="66"/>
      <c r="R58" s="66"/>
      <c r="S58" s="66"/>
      <c r="T58" s="66"/>
      <c r="U58" s="66"/>
    </row>
    <row r="59" spans="1:21" ht="9.9499999999999993" customHeight="1" x14ac:dyDescent="0.25">
      <c r="A59" s="69"/>
      <c r="B59" s="70" t="s">
        <v>98</v>
      </c>
      <c r="C59" s="70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66"/>
      <c r="P59" s="66"/>
      <c r="Q59" s="66"/>
      <c r="R59" s="66"/>
      <c r="S59" s="66"/>
      <c r="T59" s="66"/>
      <c r="U59" s="66"/>
    </row>
    <row r="60" spans="1:21" ht="9.9499999999999993" customHeight="1" x14ac:dyDescent="0.25">
      <c r="A60" s="69" t="s">
        <v>38</v>
      </c>
      <c r="B60" s="70" t="s">
        <v>99</v>
      </c>
      <c r="C60" s="70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66"/>
      <c r="P60" s="66"/>
      <c r="Q60" s="66"/>
      <c r="R60" s="66"/>
      <c r="S60" s="66"/>
      <c r="T60" s="66"/>
      <c r="U60" s="66"/>
    </row>
    <row r="61" spans="1:21" ht="9.9499999999999993" customHeight="1" x14ac:dyDescent="0.2">
      <c r="A61" s="76" t="s">
        <v>87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65"/>
      <c r="P61" s="65"/>
      <c r="Q61" s="65"/>
      <c r="R61" s="65"/>
      <c r="S61" s="65"/>
      <c r="T61" s="65"/>
      <c r="U61" s="65"/>
    </row>
    <row r="62" spans="1:21" ht="11.25" customHeight="1" x14ac:dyDescent="0.25"/>
    <row r="63" spans="1:21" ht="11.25" customHeight="1" x14ac:dyDescent="0.25">
      <c r="A63" s="61"/>
      <c r="B63" s="36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ht="11.25" customHeight="1" x14ac:dyDescent="0.25">
      <c r="A64" s="61"/>
      <c r="B64" s="36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ht="11.25" customHeight="1" x14ac:dyDescent="0.25">
      <c r="A65" s="61"/>
      <c r="B65" s="36"/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ht="11.25" customHeight="1" x14ac:dyDescent="0.25">
      <c r="A66" s="61"/>
      <c r="B66" s="36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7" customFormat="1" x14ac:dyDescent="0.25">
      <c r="A67" s="61"/>
      <c r="B67" s="36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7" customFormat="1" x14ac:dyDescent="0.25">
      <c r="A68" s="59"/>
      <c r="B68" s="10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37" customFormat="1" x14ac:dyDescent="0.25">
      <c r="A69" s="59"/>
      <c r="B69" s="10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37" customFormat="1" x14ac:dyDescent="0.25">
      <c r="A70" s="59"/>
      <c r="B70" s="10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s="37" customFormat="1" x14ac:dyDescent="0.25">
      <c r="A71" s="59"/>
      <c r="B71" s="10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s="37" customFormat="1" x14ac:dyDescent="0.25">
      <c r="A72" s="59"/>
      <c r="B72" s="10"/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s="37" customFormat="1" x14ac:dyDescent="0.25">
      <c r="A73" s="59"/>
      <c r="B73" s="10"/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37" customFormat="1" x14ac:dyDescent="0.25">
      <c r="A74" s="59"/>
      <c r="B74" s="10"/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37" customFormat="1" x14ac:dyDescent="0.25">
      <c r="A75" s="59"/>
      <c r="B75" s="10"/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37" customFormat="1" x14ac:dyDescent="0.25">
      <c r="A76" s="59"/>
      <c r="B76" s="10"/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37" customFormat="1" x14ac:dyDescent="0.25">
      <c r="A77" s="59"/>
      <c r="B77" s="10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37" customFormat="1" x14ac:dyDescent="0.25">
      <c r="A78" s="59"/>
      <c r="B78" s="10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37" customFormat="1" x14ac:dyDescent="0.25">
      <c r="A79" s="59"/>
      <c r="B79" s="10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37" customFormat="1" x14ac:dyDescent="0.25">
      <c r="A80" s="59"/>
      <c r="B80" s="10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s="37" customFormat="1" x14ac:dyDescent="0.25">
      <c r="A81" s="59"/>
      <c r="B81" s="10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s="37" customFormat="1" x14ac:dyDescent="0.25">
      <c r="A82" s="59"/>
      <c r="B82" s="10"/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</sheetData>
  <mergeCells count="10">
    <mergeCell ref="B12:B31"/>
    <mergeCell ref="B32:B42"/>
    <mergeCell ref="B8:B11"/>
    <mergeCell ref="B5:C7"/>
    <mergeCell ref="A1:U1"/>
    <mergeCell ref="Q5:Q7"/>
    <mergeCell ref="R5:R7"/>
    <mergeCell ref="U5:U7"/>
    <mergeCell ref="T5:T7"/>
    <mergeCell ref="S5:S7"/>
  </mergeCells>
  <phoneticPr fontId="0" type="noConversion"/>
  <pageMargins left="1.3779527559055118" right="1.39" top="1.3779527559055118" bottom="1.3779527559055118" header="0.31496062992125984" footer="0.31496062992125984"/>
  <pageSetup paperSize="9" orientation="portrait" r:id="rId1"/>
  <headerFooter alignWithMargins="0"/>
  <ignoredErrors>
    <ignoredError sqref="M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8"/>
  <sheetViews>
    <sheetView showGridLines="0" view="pageBreakPreview" topLeftCell="A10" zoomScale="145" zoomScaleNormal="120" zoomScaleSheetLayoutView="145" workbookViewId="0">
      <selection activeCell="A18" sqref="A18"/>
    </sheetView>
  </sheetViews>
  <sheetFormatPr baseColWidth="10" defaultColWidth="7.140625" defaultRowHeight="12.75" x14ac:dyDescent="0.25"/>
  <cols>
    <col min="1" max="1" width="2.140625" style="59" customWidth="1"/>
    <col min="2" max="2" width="9.7109375" style="10" customWidth="1"/>
    <col min="3" max="3" width="27.42578125" style="7" customWidth="1"/>
    <col min="4" max="4" width="8.28515625" style="7" hidden="1" customWidth="1"/>
    <col min="5" max="9" width="8.42578125" style="8" hidden="1" customWidth="1"/>
    <col min="10" max="10" width="1" style="8" hidden="1" customWidth="1"/>
    <col min="11" max="11" width="7.5703125" style="8" hidden="1" customWidth="1"/>
    <col min="12" max="18" width="7.5703125" style="8" customWidth="1"/>
    <col min="19" max="16384" width="7.140625" style="7"/>
  </cols>
  <sheetData>
    <row r="1" spans="1:18" ht="13.5" x14ac:dyDescent="0.2">
      <c r="A1" s="89" t="s">
        <v>68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7"/>
    </row>
    <row r="2" spans="1:18" ht="8.25" customHeight="1" x14ac:dyDescent="0.2">
      <c r="B2" s="1" t="s">
        <v>58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3" customHeight="1" x14ac:dyDescent="0.25">
      <c r="A3" s="62"/>
      <c r="B3" s="64"/>
      <c r="C3" s="2"/>
      <c r="D3" s="2"/>
    </row>
    <row r="4" spans="1:18" ht="30" customHeight="1" x14ac:dyDescent="0.25">
      <c r="B4" s="63" t="s">
        <v>67</v>
      </c>
      <c r="C4" s="41" t="s">
        <v>1</v>
      </c>
      <c r="D4" s="40">
        <v>2004</v>
      </c>
      <c r="E4" s="40">
        <v>2005</v>
      </c>
      <c r="F4" s="40">
        <v>2006</v>
      </c>
      <c r="G4" s="40">
        <v>2007</v>
      </c>
      <c r="H4" s="40">
        <v>2008</v>
      </c>
      <c r="I4" s="40">
        <v>2009</v>
      </c>
      <c r="J4" s="40">
        <v>2010</v>
      </c>
      <c r="K4" s="40">
        <v>2011</v>
      </c>
      <c r="L4" s="40">
        <v>2012</v>
      </c>
      <c r="M4" s="40">
        <v>2013</v>
      </c>
      <c r="N4" s="40">
        <v>2014</v>
      </c>
      <c r="O4" s="40">
        <v>2015</v>
      </c>
      <c r="P4" s="40">
        <v>2016</v>
      </c>
      <c r="Q4" s="40">
        <v>2017</v>
      </c>
      <c r="R4" s="40">
        <v>2018</v>
      </c>
    </row>
    <row r="5" spans="1:18" ht="5.25" customHeight="1" x14ac:dyDescent="0.25">
      <c r="C5" s="11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2.75" customHeight="1" x14ac:dyDescent="0.25">
      <c r="C6" s="11"/>
      <c r="D6" s="14"/>
      <c r="E6" s="14"/>
      <c r="F6" s="14"/>
      <c r="G6" s="14"/>
      <c r="H6" s="14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1.45" customHeight="1" x14ac:dyDescent="0.25">
      <c r="A7" s="62"/>
      <c r="C7" s="15" t="s">
        <v>28</v>
      </c>
      <c r="D7" s="16">
        <f t="shared" ref="D7:H7" si="0">D10+D12+D21+D35+D8+D39+D33</f>
        <v>2007.646</v>
      </c>
      <c r="E7" s="16">
        <f t="shared" si="0"/>
        <v>1913.646</v>
      </c>
      <c r="F7" s="16">
        <f t="shared" si="0"/>
        <v>1906.6</v>
      </c>
      <c r="G7" s="16">
        <f t="shared" si="0"/>
        <v>1906.6</v>
      </c>
      <c r="H7" s="16">
        <f t="shared" si="0"/>
        <v>1906.6</v>
      </c>
      <c r="I7" s="49">
        <v>1906.646</v>
      </c>
      <c r="J7" s="49">
        <v>1906.646</v>
      </c>
      <c r="K7" s="49">
        <v>1927.546</v>
      </c>
      <c r="L7" s="49">
        <v>1927.5</v>
      </c>
      <c r="M7" s="49">
        <v>1927.5</v>
      </c>
      <c r="N7" s="49">
        <v>1939.6999999999998</v>
      </c>
      <c r="O7" s="49">
        <v>1939.6999999999998</v>
      </c>
      <c r="P7" s="49">
        <v>1939.6999999999998</v>
      </c>
      <c r="Q7" s="49">
        <v>1939.6999999999998</v>
      </c>
      <c r="R7" s="49">
        <v>1939.6999999999998</v>
      </c>
    </row>
    <row r="8" spans="1:18" ht="12.6" customHeight="1" x14ac:dyDescent="0.25">
      <c r="B8" s="79" t="s">
        <v>14</v>
      </c>
      <c r="C8" s="17" t="s">
        <v>21</v>
      </c>
      <c r="D8" s="18">
        <f t="shared" ref="D8:R8" si="1">D9</f>
        <v>60</v>
      </c>
      <c r="E8" s="18">
        <f t="shared" si="1"/>
        <v>60</v>
      </c>
      <c r="F8" s="18">
        <f t="shared" si="1"/>
        <v>60</v>
      </c>
      <c r="G8" s="18">
        <f t="shared" si="1"/>
        <v>60</v>
      </c>
      <c r="H8" s="18">
        <f t="shared" si="1"/>
        <v>60</v>
      </c>
      <c r="I8" s="50">
        <f t="shared" si="1"/>
        <v>60</v>
      </c>
      <c r="J8" s="50">
        <f t="shared" si="1"/>
        <v>60</v>
      </c>
      <c r="K8" s="50">
        <f t="shared" si="1"/>
        <v>60</v>
      </c>
      <c r="L8" s="50">
        <f t="shared" si="1"/>
        <v>60</v>
      </c>
      <c r="M8" s="50">
        <f t="shared" si="1"/>
        <v>60</v>
      </c>
      <c r="N8" s="50">
        <f t="shared" si="1"/>
        <v>60</v>
      </c>
      <c r="O8" s="50">
        <f t="shared" si="1"/>
        <v>60</v>
      </c>
      <c r="P8" s="50">
        <f t="shared" si="1"/>
        <v>60</v>
      </c>
      <c r="Q8" s="50">
        <f t="shared" si="1"/>
        <v>60</v>
      </c>
      <c r="R8" s="50">
        <f t="shared" si="1"/>
        <v>60</v>
      </c>
    </row>
    <row r="9" spans="1:18" ht="11.45" customHeight="1" x14ac:dyDescent="0.25">
      <c r="B9" s="80"/>
      <c r="C9" s="19" t="s">
        <v>22</v>
      </c>
      <c r="D9" s="20">
        <v>60</v>
      </c>
      <c r="E9" s="20">
        <v>60</v>
      </c>
      <c r="F9" s="20">
        <v>60</v>
      </c>
      <c r="G9" s="20">
        <v>60</v>
      </c>
      <c r="H9" s="20">
        <v>60</v>
      </c>
      <c r="I9" s="51">
        <v>60</v>
      </c>
      <c r="J9" s="51">
        <v>60</v>
      </c>
      <c r="K9" s="51">
        <v>60</v>
      </c>
      <c r="L9" s="51">
        <v>60</v>
      </c>
      <c r="M9" s="51">
        <v>60</v>
      </c>
      <c r="N9" s="51">
        <v>60</v>
      </c>
      <c r="O9" s="51">
        <v>60</v>
      </c>
      <c r="P9" s="51">
        <v>60</v>
      </c>
      <c r="Q9" s="51">
        <v>60</v>
      </c>
      <c r="R9" s="51">
        <v>60</v>
      </c>
    </row>
    <row r="10" spans="1:18" ht="11.45" customHeight="1" x14ac:dyDescent="0.25">
      <c r="B10" s="80"/>
      <c r="C10" s="21" t="s">
        <v>3</v>
      </c>
      <c r="D10" s="16">
        <f t="shared" ref="D10:R10" si="2">D11</f>
        <v>128.69999999999999</v>
      </c>
      <c r="E10" s="16">
        <f t="shared" si="2"/>
        <v>128.69999999999999</v>
      </c>
      <c r="F10" s="16">
        <f t="shared" si="2"/>
        <v>128.69999999999999</v>
      </c>
      <c r="G10" s="16">
        <f t="shared" si="2"/>
        <v>128.69999999999999</v>
      </c>
      <c r="H10" s="16">
        <f t="shared" si="2"/>
        <v>128.69999999999999</v>
      </c>
      <c r="I10" s="52">
        <f t="shared" si="2"/>
        <v>128.69999999999999</v>
      </c>
      <c r="J10" s="52">
        <f t="shared" si="2"/>
        <v>128.69999999999999</v>
      </c>
      <c r="K10" s="52">
        <f t="shared" si="2"/>
        <v>128.69999999999999</v>
      </c>
      <c r="L10" s="52">
        <f t="shared" si="2"/>
        <v>128.69999999999999</v>
      </c>
      <c r="M10" s="52">
        <f t="shared" si="2"/>
        <v>128.69999999999999</v>
      </c>
      <c r="N10" s="52">
        <f t="shared" si="2"/>
        <v>128.69999999999999</v>
      </c>
      <c r="O10" s="52">
        <f t="shared" si="2"/>
        <v>128.69999999999999</v>
      </c>
      <c r="P10" s="52">
        <f t="shared" si="2"/>
        <v>128.69999999999999</v>
      </c>
      <c r="Q10" s="52">
        <f t="shared" si="2"/>
        <v>128.69999999999999</v>
      </c>
      <c r="R10" s="52">
        <f t="shared" si="2"/>
        <v>128.69999999999999</v>
      </c>
    </row>
    <row r="11" spans="1:18" ht="11.45" customHeight="1" x14ac:dyDescent="0.25">
      <c r="A11" s="62"/>
      <c r="B11" s="81"/>
      <c r="C11" s="22" t="s">
        <v>20</v>
      </c>
      <c r="D11" s="23">
        <v>128.69999999999999</v>
      </c>
      <c r="E11" s="23">
        <v>128.69999999999999</v>
      </c>
      <c r="F11" s="23">
        <v>128.69999999999999</v>
      </c>
      <c r="G11" s="23">
        <v>128.69999999999999</v>
      </c>
      <c r="H11" s="23">
        <v>128.69999999999999</v>
      </c>
      <c r="I11" s="53">
        <v>128.69999999999999</v>
      </c>
      <c r="J11" s="53">
        <v>128.69999999999999</v>
      </c>
      <c r="K11" s="53">
        <v>128.69999999999999</v>
      </c>
      <c r="L11" s="53">
        <v>128.69999999999999</v>
      </c>
      <c r="M11" s="53">
        <v>128.69999999999999</v>
      </c>
      <c r="N11" s="53">
        <v>128.69999999999999</v>
      </c>
      <c r="O11" s="53">
        <v>128.69999999999999</v>
      </c>
      <c r="P11" s="53">
        <v>128.69999999999999</v>
      </c>
      <c r="Q11" s="53">
        <v>128.69999999999999</v>
      </c>
      <c r="R11" s="53">
        <v>128.69999999999999</v>
      </c>
    </row>
    <row r="12" spans="1:18" ht="12.6" customHeight="1" x14ac:dyDescent="0.25">
      <c r="B12" s="79" t="s">
        <v>15</v>
      </c>
      <c r="C12" s="17" t="s">
        <v>23</v>
      </c>
      <c r="D12" s="18">
        <f t="shared" ref="D12:H12" si="3">D13+D16+D17+D18+D19+D20</f>
        <v>590.6</v>
      </c>
      <c r="E12" s="18">
        <f t="shared" si="3"/>
        <v>496.6</v>
      </c>
      <c r="F12" s="18">
        <f t="shared" si="3"/>
        <v>489.6</v>
      </c>
      <c r="G12" s="18">
        <f t="shared" si="3"/>
        <v>489.6</v>
      </c>
      <c r="H12" s="18">
        <f t="shared" si="3"/>
        <v>489.6</v>
      </c>
      <c r="I12" s="50">
        <v>489.6</v>
      </c>
      <c r="J12" s="50">
        <v>489.6</v>
      </c>
      <c r="K12" s="50">
        <v>489.6</v>
      </c>
      <c r="L12" s="50">
        <v>489.6</v>
      </c>
      <c r="M12" s="50">
        <v>489.6</v>
      </c>
      <c r="N12" s="50">
        <v>489.6</v>
      </c>
      <c r="O12" s="50">
        <v>489.6</v>
      </c>
      <c r="P12" s="50">
        <v>489.6</v>
      </c>
      <c r="Q12" s="50">
        <v>489.6</v>
      </c>
      <c r="R12" s="50">
        <v>489.6</v>
      </c>
    </row>
    <row r="13" spans="1:18" ht="11.45" customHeight="1" x14ac:dyDescent="0.25">
      <c r="B13" s="80"/>
      <c r="C13" s="19" t="s">
        <v>7</v>
      </c>
      <c r="D13" s="24">
        <f t="shared" ref="D13:J13" si="4">D14+D15</f>
        <v>346</v>
      </c>
      <c r="E13" s="24">
        <f t="shared" si="4"/>
        <v>346</v>
      </c>
      <c r="F13" s="24">
        <f t="shared" si="4"/>
        <v>346</v>
      </c>
      <c r="G13" s="24">
        <f t="shared" si="4"/>
        <v>346</v>
      </c>
      <c r="H13" s="24">
        <f t="shared" si="4"/>
        <v>346</v>
      </c>
      <c r="I13" s="54">
        <f t="shared" si="4"/>
        <v>346</v>
      </c>
      <c r="J13" s="54">
        <f t="shared" si="4"/>
        <v>346</v>
      </c>
      <c r="K13" s="51">
        <v>346</v>
      </c>
      <c r="L13" s="51">
        <v>346</v>
      </c>
      <c r="M13" s="51">
        <v>346</v>
      </c>
      <c r="N13" s="51">
        <v>346</v>
      </c>
      <c r="O13" s="51">
        <v>346</v>
      </c>
      <c r="P13" s="51">
        <v>346</v>
      </c>
      <c r="Q13" s="51">
        <v>346</v>
      </c>
      <c r="R13" s="51">
        <v>346</v>
      </c>
    </row>
    <row r="14" spans="1:18" ht="11.45" customHeight="1" x14ac:dyDescent="0.25">
      <c r="B14" s="80"/>
      <c r="C14" s="25" t="s">
        <v>65</v>
      </c>
      <c r="D14" s="24">
        <v>222</v>
      </c>
      <c r="E14" s="24">
        <v>222</v>
      </c>
      <c r="F14" s="24">
        <v>222</v>
      </c>
      <c r="G14" s="24">
        <v>222</v>
      </c>
      <c r="H14" s="24">
        <v>222</v>
      </c>
      <c r="I14" s="54">
        <v>222</v>
      </c>
      <c r="J14" s="54">
        <v>222</v>
      </c>
      <c r="K14" s="54">
        <v>222</v>
      </c>
      <c r="L14" s="54">
        <v>222</v>
      </c>
      <c r="M14" s="54">
        <v>222</v>
      </c>
      <c r="N14" s="54">
        <v>222</v>
      </c>
      <c r="O14" s="54">
        <v>222</v>
      </c>
      <c r="P14" s="54">
        <v>222</v>
      </c>
      <c r="Q14" s="54">
        <v>222</v>
      </c>
      <c r="R14" s="54">
        <v>222</v>
      </c>
    </row>
    <row r="15" spans="1:18" ht="11.45" customHeight="1" x14ac:dyDescent="0.25">
      <c r="B15" s="80"/>
      <c r="C15" s="25" t="s">
        <v>16</v>
      </c>
      <c r="D15" s="20">
        <v>124</v>
      </c>
      <c r="E15" s="20">
        <v>124</v>
      </c>
      <c r="F15" s="20">
        <v>124</v>
      </c>
      <c r="G15" s="20">
        <v>124</v>
      </c>
      <c r="H15" s="20">
        <v>124</v>
      </c>
      <c r="I15" s="51">
        <v>124</v>
      </c>
      <c r="J15" s="51">
        <v>124</v>
      </c>
      <c r="K15" s="51">
        <v>124</v>
      </c>
      <c r="L15" s="51">
        <v>124</v>
      </c>
      <c r="M15" s="51">
        <v>124</v>
      </c>
      <c r="N15" s="51">
        <v>124</v>
      </c>
      <c r="O15" s="51">
        <v>124</v>
      </c>
      <c r="P15" s="51">
        <v>124</v>
      </c>
      <c r="Q15" s="51">
        <v>124</v>
      </c>
      <c r="R15" s="51">
        <v>124</v>
      </c>
    </row>
    <row r="16" spans="1:18" ht="11.45" customHeight="1" x14ac:dyDescent="0.25">
      <c r="B16" s="80"/>
      <c r="C16" s="19" t="s">
        <v>24</v>
      </c>
      <c r="D16" s="20">
        <v>132</v>
      </c>
      <c r="E16" s="20">
        <v>132</v>
      </c>
      <c r="F16" s="20">
        <v>132</v>
      </c>
      <c r="G16" s="20">
        <v>132</v>
      </c>
      <c r="H16" s="20">
        <v>132</v>
      </c>
      <c r="I16" s="51">
        <v>132</v>
      </c>
      <c r="J16" s="51">
        <v>132</v>
      </c>
      <c r="K16" s="51">
        <v>132</v>
      </c>
      <c r="L16" s="51">
        <v>132</v>
      </c>
      <c r="M16" s="51">
        <v>132</v>
      </c>
      <c r="N16" s="51">
        <v>132</v>
      </c>
      <c r="O16" s="51">
        <v>132</v>
      </c>
      <c r="P16" s="51">
        <v>132</v>
      </c>
      <c r="Q16" s="51">
        <v>132</v>
      </c>
      <c r="R16" s="51">
        <v>132</v>
      </c>
    </row>
    <row r="17" spans="1:18" ht="11.45" customHeight="1" x14ac:dyDescent="0.25">
      <c r="B17" s="80"/>
      <c r="C17" s="19" t="s">
        <v>66</v>
      </c>
      <c r="D17" s="3">
        <v>0</v>
      </c>
      <c r="E17" s="3">
        <v>0</v>
      </c>
      <c r="F17" s="20">
        <v>11.6</v>
      </c>
      <c r="G17" s="20">
        <v>11.6</v>
      </c>
      <c r="H17" s="20">
        <v>11.6</v>
      </c>
      <c r="I17" s="51">
        <v>11.6</v>
      </c>
      <c r="J17" s="55">
        <v>11.6</v>
      </c>
      <c r="K17" s="55">
        <v>11.6</v>
      </c>
      <c r="L17" s="55">
        <v>11.6</v>
      </c>
      <c r="M17" s="55">
        <v>11.6</v>
      </c>
      <c r="N17" s="55">
        <v>11.6</v>
      </c>
      <c r="O17" s="55">
        <v>11.6</v>
      </c>
      <c r="P17" s="55">
        <v>11.6</v>
      </c>
      <c r="Q17" s="55">
        <v>11.6</v>
      </c>
      <c r="R17" s="55">
        <v>11.6</v>
      </c>
    </row>
    <row r="18" spans="1:18" s="29" customFormat="1" ht="11.45" customHeight="1" x14ac:dyDescent="0.25">
      <c r="A18" s="60"/>
      <c r="B18" s="80"/>
      <c r="C18" s="27" t="s">
        <v>49</v>
      </c>
      <c r="D18" s="28">
        <v>18.600000000000001</v>
      </c>
      <c r="E18" s="28">
        <v>18.600000000000001</v>
      </c>
      <c r="F18" s="6">
        <v>0</v>
      </c>
      <c r="G18" s="6">
        <v>0</v>
      </c>
      <c r="H18" s="44">
        <v>0</v>
      </c>
      <c r="I18" s="46" t="s">
        <v>0</v>
      </c>
      <c r="J18" s="46" t="s">
        <v>0</v>
      </c>
      <c r="K18" s="46" t="s">
        <v>0</v>
      </c>
      <c r="L18" s="46" t="s">
        <v>0</v>
      </c>
      <c r="M18" s="46" t="s">
        <v>0</v>
      </c>
      <c r="N18" s="46" t="s">
        <v>0</v>
      </c>
      <c r="O18" s="46" t="s">
        <v>0</v>
      </c>
      <c r="P18" s="46" t="s">
        <v>0</v>
      </c>
      <c r="Q18" s="46" t="s">
        <v>0</v>
      </c>
      <c r="R18" s="46" t="s">
        <v>0</v>
      </c>
    </row>
    <row r="19" spans="1:18" s="29" customFormat="1" ht="11.45" customHeight="1" x14ac:dyDescent="0.25">
      <c r="A19" s="60"/>
      <c r="B19" s="80"/>
      <c r="C19" s="27" t="s">
        <v>50</v>
      </c>
      <c r="D19" s="28">
        <v>14</v>
      </c>
      <c r="E19" s="6">
        <v>0</v>
      </c>
      <c r="F19" s="6">
        <v>0</v>
      </c>
      <c r="G19" s="6">
        <v>0</v>
      </c>
      <c r="H19" s="44">
        <v>0</v>
      </c>
      <c r="I19" s="46" t="s">
        <v>0</v>
      </c>
      <c r="J19" s="46" t="s">
        <v>0</v>
      </c>
      <c r="K19" s="46" t="s">
        <v>0</v>
      </c>
      <c r="L19" s="46" t="s">
        <v>0</v>
      </c>
      <c r="M19" s="46" t="s">
        <v>0</v>
      </c>
      <c r="N19" s="46" t="s">
        <v>0</v>
      </c>
      <c r="O19" s="46" t="s">
        <v>0</v>
      </c>
      <c r="P19" s="46" t="s">
        <v>0</v>
      </c>
      <c r="Q19" s="46" t="s">
        <v>0</v>
      </c>
      <c r="R19" s="46" t="s">
        <v>0</v>
      </c>
    </row>
    <row r="20" spans="1:18" s="29" customFormat="1" ht="11.45" customHeight="1" x14ac:dyDescent="0.25">
      <c r="A20" s="60"/>
      <c r="B20" s="80"/>
      <c r="C20" s="27" t="s">
        <v>51</v>
      </c>
      <c r="D20" s="28">
        <v>80</v>
      </c>
      <c r="E20" s="6">
        <v>0</v>
      </c>
      <c r="F20" s="6">
        <v>0</v>
      </c>
      <c r="G20" s="6">
        <v>0</v>
      </c>
      <c r="H20" s="44">
        <v>0</v>
      </c>
      <c r="I20" s="46" t="s">
        <v>0</v>
      </c>
      <c r="J20" s="46" t="s">
        <v>0</v>
      </c>
      <c r="K20" s="46" t="s">
        <v>0</v>
      </c>
      <c r="L20" s="46" t="s">
        <v>0</v>
      </c>
      <c r="M20" s="46" t="s">
        <v>0</v>
      </c>
      <c r="N20" s="46" t="s">
        <v>0</v>
      </c>
      <c r="O20" s="46" t="s">
        <v>0</v>
      </c>
      <c r="P20" s="46" t="s">
        <v>0</v>
      </c>
      <c r="Q20" s="46" t="s">
        <v>0</v>
      </c>
      <c r="R20" s="46" t="s">
        <v>0</v>
      </c>
    </row>
    <row r="21" spans="1:18" ht="11.45" customHeight="1" x14ac:dyDescent="0.25">
      <c r="B21" s="80"/>
      <c r="C21" s="30" t="s">
        <v>52</v>
      </c>
      <c r="D21" s="31">
        <f t="shared" ref="D21:H21" si="5">D22+D28+D29</f>
        <v>989.69999999999993</v>
      </c>
      <c r="E21" s="31">
        <f t="shared" si="5"/>
        <v>989.69999999999993</v>
      </c>
      <c r="F21" s="31">
        <f t="shared" si="5"/>
        <v>989.69999999999993</v>
      </c>
      <c r="G21" s="31">
        <f t="shared" si="5"/>
        <v>989.69999999999993</v>
      </c>
      <c r="H21" s="31">
        <f t="shared" si="5"/>
        <v>989.69999999999993</v>
      </c>
      <c r="I21" s="56">
        <v>989.69999999999993</v>
      </c>
      <c r="J21" s="56">
        <v>989.69999999999993</v>
      </c>
      <c r="K21" s="56">
        <v>989.69999999999993</v>
      </c>
      <c r="L21" s="56">
        <v>989.69999999999993</v>
      </c>
      <c r="M21" s="56">
        <v>989.69999999999993</v>
      </c>
      <c r="N21" s="56">
        <v>989.69999999999993</v>
      </c>
      <c r="O21" s="56">
        <v>989.7</v>
      </c>
      <c r="P21" s="56">
        <v>989.7</v>
      </c>
      <c r="Q21" s="56">
        <v>989.7</v>
      </c>
      <c r="R21" s="56">
        <v>989.7</v>
      </c>
    </row>
    <row r="22" spans="1:18" ht="11.45" customHeight="1" x14ac:dyDescent="0.25">
      <c r="B22" s="80"/>
      <c r="C22" s="32" t="s">
        <v>4</v>
      </c>
      <c r="D22" s="24">
        <f t="shared" ref="D22:N22" si="6">D23+D24+D25+D26+D27</f>
        <v>854.99999999999989</v>
      </c>
      <c r="E22" s="24">
        <f t="shared" si="6"/>
        <v>854.99999999999989</v>
      </c>
      <c r="F22" s="24">
        <f t="shared" si="6"/>
        <v>854.99999999999989</v>
      </c>
      <c r="G22" s="24">
        <f t="shared" si="6"/>
        <v>854.99999999999989</v>
      </c>
      <c r="H22" s="24">
        <f t="shared" si="6"/>
        <v>854.99999999999989</v>
      </c>
      <c r="I22" s="54">
        <f t="shared" si="6"/>
        <v>854.99999999999989</v>
      </c>
      <c r="J22" s="54">
        <f t="shared" si="6"/>
        <v>854.99999999999989</v>
      </c>
      <c r="K22" s="54">
        <f t="shared" si="6"/>
        <v>854.99999999999989</v>
      </c>
      <c r="L22" s="54">
        <f t="shared" si="6"/>
        <v>854.99999999999989</v>
      </c>
      <c r="M22" s="54">
        <f t="shared" si="6"/>
        <v>854.99999999999989</v>
      </c>
      <c r="N22" s="54">
        <f t="shared" si="6"/>
        <v>854.99999999999989</v>
      </c>
      <c r="O22" s="54">
        <f>O23+O24+O25+O26+O27</f>
        <v>854.99999999999989</v>
      </c>
      <c r="P22" s="54">
        <f t="shared" ref="P22:R22" si="7">P23+P24+P25+P26+P27</f>
        <v>854.99999999999989</v>
      </c>
      <c r="Q22" s="54">
        <f t="shared" si="7"/>
        <v>854.99999999999989</v>
      </c>
      <c r="R22" s="54">
        <f t="shared" si="7"/>
        <v>854.99999999999989</v>
      </c>
    </row>
    <row r="23" spans="1:18" ht="11.45" customHeight="1" x14ac:dyDescent="0.25">
      <c r="B23" s="80"/>
      <c r="C23" s="25" t="s">
        <v>8</v>
      </c>
      <c r="D23" s="26">
        <v>147.5</v>
      </c>
      <c r="E23" s="26">
        <v>147.5</v>
      </c>
      <c r="F23" s="26">
        <v>147.5</v>
      </c>
      <c r="G23" s="26">
        <v>147.5</v>
      </c>
      <c r="H23" s="26">
        <v>147.5</v>
      </c>
      <c r="I23" s="55">
        <v>147.5</v>
      </c>
      <c r="J23" s="55">
        <v>147.5</v>
      </c>
      <c r="K23" s="55">
        <v>147.5</v>
      </c>
      <c r="L23" s="51">
        <v>147.5</v>
      </c>
      <c r="M23" s="51">
        <v>147.5</v>
      </c>
      <c r="N23" s="51">
        <v>147.5</v>
      </c>
      <c r="O23" s="51">
        <v>147.5</v>
      </c>
      <c r="P23" s="51">
        <v>147.5</v>
      </c>
      <c r="Q23" s="51">
        <v>147.5</v>
      </c>
      <c r="R23" s="51">
        <v>147.5</v>
      </c>
    </row>
    <row r="24" spans="1:18" ht="11.45" customHeight="1" x14ac:dyDescent="0.25">
      <c r="B24" s="80"/>
      <c r="C24" s="25" t="s">
        <v>9</v>
      </c>
      <c r="D24" s="26">
        <v>304</v>
      </c>
      <c r="E24" s="26">
        <v>304</v>
      </c>
      <c r="F24" s="26">
        <v>304</v>
      </c>
      <c r="G24" s="26">
        <v>304</v>
      </c>
      <c r="H24" s="26">
        <v>304</v>
      </c>
      <c r="I24" s="55">
        <v>304</v>
      </c>
      <c r="J24" s="55">
        <v>304</v>
      </c>
      <c r="K24" s="55">
        <v>304</v>
      </c>
      <c r="L24" s="51">
        <v>304</v>
      </c>
      <c r="M24" s="51">
        <v>304</v>
      </c>
      <c r="N24" s="51">
        <v>304</v>
      </c>
      <c r="O24" s="51">
        <v>304</v>
      </c>
      <c r="P24" s="51">
        <v>304</v>
      </c>
      <c r="Q24" s="51">
        <v>304</v>
      </c>
      <c r="R24" s="51">
        <v>304</v>
      </c>
    </row>
    <row r="25" spans="1:18" ht="11.45" customHeight="1" x14ac:dyDescent="0.25">
      <c r="B25" s="80"/>
      <c r="C25" s="25" t="s">
        <v>10</v>
      </c>
      <c r="D25" s="26">
        <v>47.7</v>
      </c>
      <c r="E25" s="26">
        <v>47.7</v>
      </c>
      <c r="F25" s="26">
        <v>47.7</v>
      </c>
      <c r="G25" s="26">
        <v>47.7</v>
      </c>
      <c r="H25" s="26">
        <v>47.7</v>
      </c>
      <c r="I25" s="55">
        <v>47.7</v>
      </c>
      <c r="J25" s="55">
        <v>47.7</v>
      </c>
      <c r="K25" s="55">
        <v>47.7</v>
      </c>
      <c r="L25" s="51">
        <v>47.7</v>
      </c>
      <c r="M25" s="51">
        <v>47.7</v>
      </c>
      <c r="N25" s="51">
        <v>47.7</v>
      </c>
      <c r="O25" s="51">
        <v>47.7</v>
      </c>
      <c r="P25" s="51">
        <v>47.7</v>
      </c>
      <c r="Q25" s="51">
        <v>47.7</v>
      </c>
      <c r="R25" s="51">
        <v>47.7</v>
      </c>
    </row>
    <row r="26" spans="1:18" ht="11.45" customHeight="1" x14ac:dyDescent="0.25">
      <c r="B26" s="80"/>
      <c r="C26" s="25" t="s">
        <v>11</v>
      </c>
      <c r="D26" s="20">
        <v>337.9</v>
      </c>
      <c r="E26" s="20">
        <v>337.9</v>
      </c>
      <c r="F26" s="20">
        <v>337.9</v>
      </c>
      <c r="G26" s="20">
        <v>337.9</v>
      </c>
      <c r="H26" s="20">
        <v>337.9</v>
      </c>
      <c r="I26" s="51">
        <v>337.9</v>
      </c>
      <c r="J26" s="51">
        <v>337.9</v>
      </c>
      <c r="K26" s="51">
        <v>337.9</v>
      </c>
      <c r="L26" s="51">
        <v>337.9</v>
      </c>
      <c r="M26" s="51">
        <v>337.9</v>
      </c>
      <c r="N26" s="51">
        <v>337.9</v>
      </c>
      <c r="O26" s="51">
        <v>337.9</v>
      </c>
      <c r="P26" s="51">
        <v>337.9</v>
      </c>
      <c r="Q26" s="51">
        <v>337.9</v>
      </c>
      <c r="R26" s="51">
        <v>337.9</v>
      </c>
    </row>
    <row r="27" spans="1:18" ht="11.45" customHeight="1" x14ac:dyDescent="0.25">
      <c r="B27" s="80"/>
      <c r="C27" s="25" t="s">
        <v>53</v>
      </c>
      <c r="D27" s="20">
        <v>17.899999999999999</v>
      </c>
      <c r="E27" s="20">
        <v>17.899999999999999</v>
      </c>
      <c r="F27" s="20">
        <v>17.899999999999999</v>
      </c>
      <c r="G27" s="20">
        <v>17.899999999999999</v>
      </c>
      <c r="H27" s="20">
        <v>17.899999999999999</v>
      </c>
      <c r="I27" s="51">
        <v>17.899999999999999</v>
      </c>
      <c r="J27" s="51">
        <v>17.899999999999999</v>
      </c>
      <c r="K27" s="51">
        <v>17.899999999999999</v>
      </c>
      <c r="L27" s="51">
        <v>17.899999999999999</v>
      </c>
      <c r="M27" s="51">
        <v>17.899999999999999</v>
      </c>
      <c r="N27" s="51">
        <v>17.899999999999999</v>
      </c>
      <c r="O27" s="51">
        <v>17.899999999999999</v>
      </c>
      <c r="P27" s="51">
        <v>17.899999999999999</v>
      </c>
      <c r="Q27" s="51">
        <v>17.899999999999999</v>
      </c>
      <c r="R27" s="51">
        <v>17.899999999999999</v>
      </c>
    </row>
    <row r="28" spans="1:18" ht="11.45" customHeight="1" x14ac:dyDescent="0.25">
      <c r="B28" s="80"/>
      <c r="C28" s="19" t="s">
        <v>54</v>
      </c>
      <c r="D28" s="20">
        <v>121.7</v>
      </c>
      <c r="E28" s="20">
        <v>121.7</v>
      </c>
      <c r="F28" s="20">
        <v>121.7</v>
      </c>
      <c r="G28" s="20">
        <v>121.7</v>
      </c>
      <c r="H28" s="20">
        <v>121.7</v>
      </c>
      <c r="I28" s="51">
        <v>121.7</v>
      </c>
      <c r="J28" s="51">
        <v>121.7</v>
      </c>
      <c r="K28" s="51">
        <v>121.7</v>
      </c>
      <c r="L28" s="51">
        <v>121.7</v>
      </c>
      <c r="M28" s="51">
        <v>121.7</v>
      </c>
      <c r="N28" s="51">
        <v>121.7</v>
      </c>
      <c r="O28" s="51">
        <v>121.7</v>
      </c>
      <c r="P28" s="51">
        <v>121.7</v>
      </c>
      <c r="Q28" s="51">
        <v>121.7</v>
      </c>
      <c r="R28" s="51">
        <v>121.7</v>
      </c>
    </row>
    <row r="29" spans="1:18" ht="11.45" customHeight="1" x14ac:dyDescent="0.25">
      <c r="B29" s="80"/>
      <c r="C29" s="32" t="s">
        <v>55</v>
      </c>
      <c r="D29" s="20">
        <v>13</v>
      </c>
      <c r="E29" s="20">
        <v>13</v>
      </c>
      <c r="F29" s="20">
        <v>13</v>
      </c>
      <c r="G29" s="20">
        <v>13</v>
      </c>
      <c r="H29" s="20">
        <v>13</v>
      </c>
      <c r="I29" s="51">
        <v>13</v>
      </c>
      <c r="J29" s="51">
        <v>13</v>
      </c>
      <c r="K29" s="51">
        <v>13</v>
      </c>
      <c r="L29" s="51">
        <v>13</v>
      </c>
      <c r="M29" s="51">
        <v>13</v>
      </c>
      <c r="N29" s="51">
        <v>13</v>
      </c>
      <c r="O29" s="51">
        <v>13</v>
      </c>
      <c r="P29" s="51">
        <v>13</v>
      </c>
      <c r="Q29" s="51">
        <v>13</v>
      </c>
      <c r="R29" s="51">
        <v>13</v>
      </c>
    </row>
    <row r="30" spans="1:18" ht="11.45" customHeight="1" x14ac:dyDescent="0.25">
      <c r="B30" s="80"/>
      <c r="C30" s="21" t="s">
        <v>12</v>
      </c>
      <c r="D30" s="3">
        <v>0</v>
      </c>
      <c r="E30" s="3">
        <v>0</v>
      </c>
      <c r="F30" s="3">
        <v>0</v>
      </c>
      <c r="G30" s="3">
        <v>0</v>
      </c>
      <c r="H30" s="42">
        <v>0</v>
      </c>
      <c r="I30" s="47" t="s">
        <v>0</v>
      </c>
      <c r="J30" s="47" t="s">
        <v>0</v>
      </c>
      <c r="K30" s="52">
        <f>SUM(K31:K32)</f>
        <v>20.9</v>
      </c>
      <c r="L30" s="52">
        <f>SUM(L31:L32)</f>
        <v>20.9</v>
      </c>
      <c r="M30" s="52">
        <f>SUM(M31:M32)</f>
        <v>20.9</v>
      </c>
      <c r="N30" s="52">
        <f>SUM(N31:N32)</f>
        <v>33.099999999999994</v>
      </c>
      <c r="O30" s="52">
        <f>SUM(O31:O32)</f>
        <v>33.099999999999994</v>
      </c>
      <c r="P30" s="52">
        <f t="shared" ref="P30:R30" si="8">SUM(P31:P32)</f>
        <v>33.099999999999994</v>
      </c>
      <c r="Q30" s="52">
        <f t="shared" si="8"/>
        <v>33.099999999999994</v>
      </c>
      <c r="R30" s="52">
        <f t="shared" si="8"/>
        <v>33.099999999999994</v>
      </c>
    </row>
    <row r="31" spans="1:18" ht="11.45" customHeight="1" x14ac:dyDescent="0.25">
      <c r="B31" s="80"/>
      <c r="C31" s="19" t="s">
        <v>56</v>
      </c>
      <c r="D31" s="3">
        <v>0</v>
      </c>
      <c r="E31" s="3">
        <v>0</v>
      </c>
      <c r="F31" s="3">
        <v>0</v>
      </c>
      <c r="G31" s="3">
        <v>0</v>
      </c>
      <c r="H31" s="42">
        <v>0</v>
      </c>
      <c r="I31" s="47" t="s">
        <v>0</v>
      </c>
      <c r="J31" s="47" t="s">
        <v>0</v>
      </c>
      <c r="K31" s="55">
        <v>20.9</v>
      </c>
      <c r="L31" s="55">
        <v>20.9</v>
      </c>
      <c r="M31" s="55">
        <v>20.9</v>
      </c>
      <c r="N31" s="55">
        <v>20.9</v>
      </c>
      <c r="O31" s="55">
        <v>20.9</v>
      </c>
      <c r="P31" s="55">
        <v>20.9</v>
      </c>
      <c r="Q31" s="55">
        <v>20.9</v>
      </c>
      <c r="R31" s="55">
        <v>20.9</v>
      </c>
    </row>
    <row r="32" spans="1:18" ht="11.45" customHeight="1" x14ac:dyDescent="0.25">
      <c r="A32" s="62"/>
      <c r="B32" s="81"/>
      <c r="C32" s="22" t="s">
        <v>57</v>
      </c>
      <c r="D32" s="4">
        <v>0</v>
      </c>
      <c r="E32" s="5">
        <v>0</v>
      </c>
      <c r="F32" s="5">
        <v>0</v>
      </c>
      <c r="G32" s="5">
        <v>0</v>
      </c>
      <c r="H32" s="43">
        <v>0</v>
      </c>
      <c r="I32" s="48" t="s">
        <v>0</v>
      </c>
      <c r="J32" s="48" t="s">
        <v>0</v>
      </c>
      <c r="K32" s="48" t="s">
        <v>0</v>
      </c>
      <c r="L32" s="48" t="s">
        <v>0</v>
      </c>
      <c r="M32" s="48" t="s">
        <v>0</v>
      </c>
      <c r="N32" s="57">
        <v>12.2</v>
      </c>
      <c r="O32" s="57">
        <v>12.2</v>
      </c>
      <c r="P32" s="57">
        <v>12.2</v>
      </c>
      <c r="Q32" s="57">
        <v>12.2</v>
      </c>
      <c r="R32" s="57">
        <v>12.2</v>
      </c>
    </row>
    <row r="33" spans="1:18" ht="12.6" customHeight="1" x14ac:dyDescent="0.25">
      <c r="B33" s="82" t="s">
        <v>19</v>
      </c>
      <c r="C33" s="21" t="s">
        <v>25</v>
      </c>
      <c r="D33" s="16">
        <f t="shared" ref="D33:R33" si="9">D34</f>
        <v>13.646000000000001</v>
      </c>
      <c r="E33" s="16">
        <f t="shared" si="9"/>
        <v>13.646000000000001</v>
      </c>
      <c r="F33" s="16">
        <f t="shared" si="9"/>
        <v>13.6</v>
      </c>
      <c r="G33" s="16">
        <f t="shared" si="9"/>
        <v>13.6</v>
      </c>
      <c r="H33" s="16">
        <f t="shared" si="9"/>
        <v>13.6</v>
      </c>
      <c r="I33" s="52">
        <f t="shared" si="9"/>
        <v>13.646000000000001</v>
      </c>
      <c r="J33" s="52">
        <f t="shared" si="9"/>
        <v>13.646000000000001</v>
      </c>
      <c r="K33" s="52">
        <f t="shared" si="9"/>
        <v>13.646000000000001</v>
      </c>
      <c r="L33" s="52">
        <f t="shared" si="9"/>
        <v>13.6</v>
      </c>
      <c r="M33" s="52">
        <f t="shared" si="9"/>
        <v>13.6</v>
      </c>
      <c r="N33" s="52">
        <f t="shared" si="9"/>
        <v>13.6</v>
      </c>
      <c r="O33" s="52">
        <f t="shared" si="9"/>
        <v>13.6</v>
      </c>
      <c r="P33" s="52">
        <f t="shared" si="9"/>
        <v>13.6</v>
      </c>
      <c r="Q33" s="52">
        <f t="shared" si="9"/>
        <v>13.6</v>
      </c>
      <c r="R33" s="52">
        <f t="shared" si="9"/>
        <v>13.6</v>
      </c>
    </row>
    <row r="34" spans="1:18" ht="11.45" customHeight="1" x14ac:dyDescent="0.25">
      <c r="B34" s="83"/>
      <c r="C34" s="19" t="s">
        <v>13</v>
      </c>
      <c r="D34" s="20">
        <v>13.646000000000001</v>
      </c>
      <c r="E34" s="20">
        <v>13.646000000000001</v>
      </c>
      <c r="F34" s="20">
        <v>13.6</v>
      </c>
      <c r="G34" s="20">
        <v>13.6</v>
      </c>
      <c r="H34" s="20">
        <v>13.6</v>
      </c>
      <c r="I34" s="51">
        <v>13.646000000000001</v>
      </c>
      <c r="J34" s="51">
        <v>13.646000000000001</v>
      </c>
      <c r="K34" s="51">
        <v>13.646000000000001</v>
      </c>
      <c r="L34" s="51">
        <v>13.6</v>
      </c>
      <c r="M34" s="51">
        <v>13.6</v>
      </c>
      <c r="N34" s="51">
        <v>13.6</v>
      </c>
      <c r="O34" s="51">
        <v>13.6</v>
      </c>
      <c r="P34" s="51">
        <v>13.6</v>
      </c>
      <c r="Q34" s="51">
        <v>13.6</v>
      </c>
      <c r="R34" s="51">
        <v>13.6</v>
      </c>
    </row>
    <row r="35" spans="1:18" ht="11.45" customHeight="1" x14ac:dyDescent="0.25">
      <c r="B35" s="83"/>
      <c r="C35" s="21" t="s">
        <v>2</v>
      </c>
      <c r="D35" s="16">
        <f t="shared" ref="D35:R35" si="10">D36</f>
        <v>217.7</v>
      </c>
      <c r="E35" s="16">
        <f t="shared" si="10"/>
        <v>217.7</v>
      </c>
      <c r="F35" s="16">
        <f t="shared" si="10"/>
        <v>217.7</v>
      </c>
      <c r="G35" s="16">
        <f t="shared" si="10"/>
        <v>217.7</v>
      </c>
      <c r="H35" s="16">
        <f t="shared" si="10"/>
        <v>217.7</v>
      </c>
      <c r="I35" s="52">
        <f t="shared" si="10"/>
        <v>217.7</v>
      </c>
      <c r="J35" s="52">
        <f t="shared" si="10"/>
        <v>217.7</v>
      </c>
      <c r="K35" s="52">
        <f t="shared" si="10"/>
        <v>217.7</v>
      </c>
      <c r="L35" s="52">
        <f t="shared" si="10"/>
        <v>217.7</v>
      </c>
      <c r="M35" s="52">
        <f t="shared" si="10"/>
        <v>217.7</v>
      </c>
      <c r="N35" s="52">
        <f t="shared" si="10"/>
        <v>217.7</v>
      </c>
      <c r="O35" s="52">
        <f t="shared" si="10"/>
        <v>217.7</v>
      </c>
      <c r="P35" s="52">
        <f t="shared" si="10"/>
        <v>217.7</v>
      </c>
      <c r="Q35" s="52">
        <f t="shared" si="10"/>
        <v>217.7</v>
      </c>
      <c r="R35" s="52">
        <f t="shared" si="10"/>
        <v>217.7</v>
      </c>
    </row>
    <row r="36" spans="1:18" ht="11.45" customHeight="1" x14ac:dyDescent="0.25">
      <c r="B36" s="83"/>
      <c r="C36" s="19" t="s">
        <v>5</v>
      </c>
      <c r="D36" s="26">
        <f t="shared" ref="D36:R36" si="11">D37+D38</f>
        <v>217.7</v>
      </c>
      <c r="E36" s="26">
        <f t="shared" si="11"/>
        <v>217.7</v>
      </c>
      <c r="F36" s="26">
        <f t="shared" si="11"/>
        <v>217.7</v>
      </c>
      <c r="G36" s="26">
        <f t="shared" si="11"/>
        <v>217.7</v>
      </c>
      <c r="H36" s="26">
        <f t="shared" si="11"/>
        <v>217.7</v>
      </c>
      <c r="I36" s="55">
        <f t="shared" si="11"/>
        <v>217.7</v>
      </c>
      <c r="J36" s="55">
        <f t="shared" si="11"/>
        <v>217.7</v>
      </c>
      <c r="K36" s="55">
        <f t="shared" si="11"/>
        <v>217.7</v>
      </c>
      <c r="L36" s="55">
        <f t="shared" si="11"/>
        <v>217.7</v>
      </c>
      <c r="M36" s="55">
        <f t="shared" si="11"/>
        <v>217.7</v>
      </c>
      <c r="N36" s="55">
        <f t="shared" si="11"/>
        <v>217.7</v>
      </c>
      <c r="O36" s="55">
        <f t="shared" si="11"/>
        <v>217.7</v>
      </c>
      <c r="P36" s="55">
        <f t="shared" si="11"/>
        <v>217.7</v>
      </c>
      <c r="Q36" s="55">
        <f t="shared" si="11"/>
        <v>217.7</v>
      </c>
      <c r="R36" s="55">
        <f t="shared" si="11"/>
        <v>217.7</v>
      </c>
    </row>
    <row r="37" spans="1:18" ht="11.45" customHeight="1" x14ac:dyDescent="0.25">
      <c r="B37" s="83"/>
      <c r="C37" s="25" t="s">
        <v>17</v>
      </c>
      <c r="D37" s="26">
        <v>186</v>
      </c>
      <c r="E37" s="26">
        <v>186</v>
      </c>
      <c r="F37" s="26">
        <v>186</v>
      </c>
      <c r="G37" s="26">
        <v>186</v>
      </c>
      <c r="H37" s="26">
        <v>186</v>
      </c>
      <c r="I37" s="55">
        <v>186</v>
      </c>
      <c r="J37" s="55">
        <v>186</v>
      </c>
      <c r="K37" s="55">
        <v>186</v>
      </c>
      <c r="L37" s="55">
        <v>186</v>
      </c>
      <c r="M37" s="55">
        <v>186</v>
      </c>
      <c r="N37" s="55">
        <v>186</v>
      </c>
      <c r="O37" s="55">
        <v>186</v>
      </c>
      <c r="P37" s="55">
        <v>186</v>
      </c>
      <c r="Q37" s="55">
        <v>186</v>
      </c>
      <c r="R37" s="55">
        <v>186</v>
      </c>
    </row>
    <row r="38" spans="1:18" ht="11.45" customHeight="1" x14ac:dyDescent="0.25">
      <c r="B38" s="83"/>
      <c r="C38" s="25" t="s">
        <v>27</v>
      </c>
      <c r="D38" s="26">
        <v>31.7</v>
      </c>
      <c r="E38" s="26">
        <v>31.7</v>
      </c>
      <c r="F38" s="26">
        <v>31.7</v>
      </c>
      <c r="G38" s="26">
        <v>31.7</v>
      </c>
      <c r="H38" s="26">
        <v>31.7</v>
      </c>
      <c r="I38" s="55">
        <v>31.7</v>
      </c>
      <c r="J38" s="55">
        <v>31.7</v>
      </c>
      <c r="K38" s="55">
        <v>31.7</v>
      </c>
      <c r="L38" s="55">
        <v>31.7</v>
      </c>
      <c r="M38" s="55">
        <v>31.7</v>
      </c>
      <c r="N38" s="55">
        <v>31.7</v>
      </c>
      <c r="O38" s="55">
        <v>31.7</v>
      </c>
      <c r="P38" s="55">
        <v>31.7</v>
      </c>
      <c r="Q38" s="55">
        <v>31.7</v>
      </c>
      <c r="R38" s="55">
        <v>31.7</v>
      </c>
    </row>
    <row r="39" spans="1:18" ht="11.45" customHeight="1" x14ac:dyDescent="0.25">
      <c r="B39" s="83"/>
      <c r="C39" s="21" t="s">
        <v>26</v>
      </c>
      <c r="D39" s="13">
        <f t="shared" ref="D39:R39" si="12">D40</f>
        <v>7.3</v>
      </c>
      <c r="E39" s="13">
        <f t="shared" si="12"/>
        <v>7.3</v>
      </c>
      <c r="F39" s="13">
        <f t="shared" si="12"/>
        <v>7.3</v>
      </c>
      <c r="G39" s="13">
        <f t="shared" si="12"/>
        <v>7.3</v>
      </c>
      <c r="H39" s="13">
        <f t="shared" si="12"/>
        <v>7.3</v>
      </c>
      <c r="I39" s="58">
        <f t="shared" si="12"/>
        <v>7.3</v>
      </c>
      <c r="J39" s="58">
        <f t="shared" si="12"/>
        <v>7.3</v>
      </c>
      <c r="K39" s="58">
        <f t="shared" si="12"/>
        <v>7.3</v>
      </c>
      <c r="L39" s="58">
        <f t="shared" si="12"/>
        <v>7.3</v>
      </c>
      <c r="M39" s="58">
        <f t="shared" si="12"/>
        <v>7.3</v>
      </c>
      <c r="N39" s="58">
        <f t="shared" si="12"/>
        <v>7.3</v>
      </c>
      <c r="O39" s="58">
        <f t="shared" si="12"/>
        <v>7.3</v>
      </c>
      <c r="P39" s="58">
        <f t="shared" si="12"/>
        <v>7.3</v>
      </c>
      <c r="Q39" s="58">
        <f t="shared" si="12"/>
        <v>7.3</v>
      </c>
      <c r="R39" s="58">
        <f t="shared" si="12"/>
        <v>7.3</v>
      </c>
    </row>
    <row r="40" spans="1:18" ht="11.45" customHeight="1" x14ac:dyDescent="0.25">
      <c r="B40" s="83"/>
      <c r="C40" s="19" t="s">
        <v>18</v>
      </c>
      <c r="D40" s="26">
        <v>7.3</v>
      </c>
      <c r="E40" s="26">
        <v>7.3</v>
      </c>
      <c r="F40" s="26">
        <v>7.3</v>
      </c>
      <c r="G40" s="26">
        <v>7.3</v>
      </c>
      <c r="H40" s="26">
        <v>7.3</v>
      </c>
      <c r="I40" s="55">
        <v>7.3</v>
      </c>
      <c r="J40" s="55">
        <v>7.3</v>
      </c>
      <c r="K40" s="55">
        <v>7.3</v>
      </c>
      <c r="L40" s="55">
        <v>7.3</v>
      </c>
      <c r="M40" s="55">
        <v>7.3</v>
      </c>
      <c r="N40" s="55">
        <v>7.3</v>
      </c>
      <c r="O40" s="55">
        <v>7.3</v>
      </c>
      <c r="P40" s="55">
        <v>7.3</v>
      </c>
      <c r="Q40" s="55">
        <v>7.3</v>
      </c>
      <c r="R40" s="55">
        <v>7.3</v>
      </c>
    </row>
    <row r="41" spans="1:18" ht="6" customHeight="1" x14ac:dyDescent="0.2">
      <c r="A41" s="62"/>
      <c r="B41" s="84"/>
      <c r="C41" s="33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ht="9.9499999999999993" customHeight="1" x14ac:dyDescent="0.2">
      <c r="A42" s="94" t="s">
        <v>59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68"/>
      <c r="R42" s="68"/>
    </row>
    <row r="43" spans="1:18" ht="9.9499999999999993" customHeight="1" x14ac:dyDescent="0.25">
      <c r="A43" s="69" t="s">
        <v>29</v>
      </c>
      <c r="B43" s="70" t="s">
        <v>44</v>
      </c>
      <c r="C43" s="70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66"/>
      <c r="R43" s="66"/>
    </row>
    <row r="44" spans="1:18" ht="9.9499999999999993" customHeight="1" x14ac:dyDescent="0.25">
      <c r="A44" s="69" t="s">
        <v>45</v>
      </c>
      <c r="B44" s="72" t="s">
        <v>60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66"/>
      <c r="R44" s="66"/>
    </row>
    <row r="45" spans="1:18" ht="9.9499999999999993" customHeight="1" x14ac:dyDescent="0.25">
      <c r="A45" s="69"/>
      <c r="B45" s="72" t="s">
        <v>62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66"/>
      <c r="R45" s="66"/>
    </row>
    <row r="46" spans="1:18" ht="9.9499999999999993" customHeight="1" x14ac:dyDescent="0.25">
      <c r="A46" s="69"/>
      <c r="B46" s="72" t="s">
        <v>61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66"/>
      <c r="R46" s="66"/>
    </row>
    <row r="47" spans="1:18" ht="9.9499999999999993" customHeight="1" x14ac:dyDescent="0.25">
      <c r="A47" s="69" t="s">
        <v>30</v>
      </c>
      <c r="B47" s="72" t="s">
        <v>63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66"/>
      <c r="R47" s="66"/>
    </row>
    <row r="48" spans="1:18" ht="9.9499999999999993" customHeight="1" x14ac:dyDescent="0.25">
      <c r="A48" s="69"/>
      <c r="B48" s="93" t="s">
        <v>64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66"/>
      <c r="R48" s="66"/>
    </row>
    <row r="49" spans="1:19" ht="9.9499999999999993" customHeight="1" x14ac:dyDescent="0.25">
      <c r="A49" s="69" t="s">
        <v>31</v>
      </c>
      <c r="B49" s="70" t="s">
        <v>39</v>
      </c>
      <c r="C49" s="70"/>
      <c r="D49" s="70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66"/>
      <c r="R49" s="66"/>
    </row>
    <row r="50" spans="1:19" ht="9.9499999999999993" customHeight="1" x14ac:dyDescent="0.25">
      <c r="A50" s="69" t="s">
        <v>32</v>
      </c>
      <c r="B50" s="70" t="s">
        <v>46</v>
      </c>
      <c r="C50" s="70"/>
      <c r="D50" s="70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66"/>
      <c r="R50" s="66"/>
    </row>
    <row r="51" spans="1:19" ht="9.9499999999999993" customHeight="1" x14ac:dyDescent="0.25">
      <c r="A51" s="69" t="s">
        <v>33</v>
      </c>
      <c r="B51" s="70" t="s">
        <v>40</v>
      </c>
      <c r="C51" s="74"/>
      <c r="D51" s="74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66"/>
      <c r="R51" s="66"/>
    </row>
    <row r="52" spans="1:19" ht="9.9499999999999993" customHeight="1" x14ac:dyDescent="0.25">
      <c r="A52" s="69" t="s">
        <v>34</v>
      </c>
      <c r="B52" s="70" t="s">
        <v>47</v>
      </c>
      <c r="C52" s="70"/>
      <c r="D52" s="70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66"/>
      <c r="R52" s="66"/>
    </row>
    <row r="53" spans="1:19" ht="9.9499999999999993" customHeight="1" x14ac:dyDescent="0.25">
      <c r="A53" s="69" t="s">
        <v>35</v>
      </c>
      <c r="B53" s="70" t="s">
        <v>48</v>
      </c>
      <c r="C53" s="70"/>
      <c r="D53" s="70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66"/>
      <c r="R53" s="66"/>
    </row>
    <row r="54" spans="1:19" ht="9.9499999999999993" customHeight="1" x14ac:dyDescent="0.25">
      <c r="A54" s="69" t="s">
        <v>36</v>
      </c>
      <c r="B54" s="70" t="s">
        <v>41</v>
      </c>
      <c r="C54" s="70"/>
      <c r="D54" s="70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66"/>
      <c r="R54" s="66"/>
    </row>
    <row r="55" spans="1:19" ht="9.9499999999999993" customHeight="1" x14ac:dyDescent="0.25">
      <c r="A55" s="69" t="s">
        <v>37</v>
      </c>
      <c r="B55" s="70" t="s">
        <v>42</v>
      </c>
      <c r="C55" s="70"/>
      <c r="D55" s="70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66"/>
      <c r="R55" s="66"/>
    </row>
    <row r="56" spans="1:19" ht="9.9499999999999993" customHeight="1" x14ac:dyDescent="0.25">
      <c r="A56" s="69" t="s">
        <v>38</v>
      </c>
      <c r="B56" s="70" t="s">
        <v>43</v>
      </c>
      <c r="C56" s="70"/>
      <c r="D56" s="70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66"/>
      <c r="R56" s="66"/>
    </row>
    <row r="57" spans="1:19" ht="9.9499999999999993" customHeight="1" x14ac:dyDescent="0.2">
      <c r="A57" s="76" t="s">
        <v>6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65"/>
      <c r="R57" s="65"/>
      <c r="S57" s="67"/>
    </row>
    <row r="58" spans="1:19" ht="11.25" customHeight="1" x14ac:dyDescent="0.25">
      <c r="S58" s="67"/>
    </row>
    <row r="59" spans="1:19" ht="11.25" customHeight="1" x14ac:dyDescent="0.25">
      <c r="A59" s="61"/>
      <c r="B59" s="36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67"/>
    </row>
    <row r="60" spans="1:19" ht="11.25" customHeight="1" x14ac:dyDescent="0.25">
      <c r="A60" s="61"/>
      <c r="B60" s="36"/>
      <c r="C60" s="37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67"/>
    </row>
    <row r="61" spans="1:19" ht="11.25" customHeight="1" x14ac:dyDescent="0.25">
      <c r="A61" s="61"/>
      <c r="B61" s="36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67"/>
    </row>
    <row r="62" spans="1:19" ht="11.25" customHeight="1" x14ac:dyDescent="0.25">
      <c r="A62" s="61"/>
      <c r="B62" s="36"/>
      <c r="C62" s="39"/>
      <c r="D62" s="39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67"/>
    </row>
    <row r="63" spans="1:19" s="37" customFormat="1" x14ac:dyDescent="0.25">
      <c r="A63" s="61"/>
      <c r="B63" s="36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</row>
    <row r="64" spans="1:19" s="37" customFormat="1" x14ac:dyDescent="0.25">
      <c r="A64" s="59"/>
      <c r="B64" s="10"/>
      <c r="C64" s="7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37" customFormat="1" x14ac:dyDescent="0.25">
      <c r="A65" s="59"/>
      <c r="B65" s="10"/>
      <c r="C65" s="7"/>
      <c r="D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s="37" customFormat="1" x14ac:dyDescent="0.25">
      <c r="A66" s="59"/>
      <c r="B66" s="10"/>
      <c r="C66" s="7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37" customFormat="1" x14ac:dyDescent="0.25">
      <c r="A67" s="59"/>
      <c r="B67" s="10"/>
      <c r="C67" s="7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37" customFormat="1" x14ac:dyDescent="0.25">
      <c r="A68" s="59"/>
      <c r="B68" s="10"/>
      <c r="C68" s="7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s="37" customFormat="1" x14ac:dyDescent="0.25">
      <c r="A69" s="59"/>
      <c r="B69" s="10"/>
      <c r="C69" s="7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s="37" customFormat="1" x14ac:dyDescent="0.25">
      <c r="A70" s="59"/>
      <c r="B70" s="10"/>
      <c r="C70" s="7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s="37" customFormat="1" x14ac:dyDescent="0.25">
      <c r="A71" s="59"/>
      <c r="B71" s="10"/>
      <c r="C71" s="7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s="37" customFormat="1" x14ac:dyDescent="0.25">
      <c r="A72" s="59"/>
      <c r="B72" s="10"/>
      <c r="C72" s="7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s="37" customFormat="1" x14ac:dyDescent="0.25">
      <c r="A73" s="59"/>
      <c r="B73" s="10"/>
      <c r="C73" s="7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s="37" customFormat="1" x14ac:dyDescent="0.25">
      <c r="A74" s="59"/>
      <c r="B74" s="10"/>
      <c r="C74" s="7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s="37" customFormat="1" x14ac:dyDescent="0.25">
      <c r="A75" s="59"/>
      <c r="B75" s="10"/>
      <c r="C75" s="7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s="37" customFormat="1" x14ac:dyDescent="0.25">
      <c r="A76" s="59"/>
      <c r="B76" s="10"/>
      <c r="C76" s="7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s="37" customFormat="1" x14ac:dyDescent="0.25">
      <c r="A77" s="59"/>
      <c r="B77" s="10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s="37" customFormat="1" x14ac:dyDescent="0.25">
      <c r="A78" s="59"/>
      <c r="B78" s="10"/>
      <c r="C78" s="7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</sheetData>
  <mergeCells count="6">
    <mergeCell ref="B48:P48"/>
    <mergeCell ref="A1:Q1"/>
    <mergeCell ref="B8:B11"/>
    <mergeCell ref="B12:B32"/>
    <mergeCell ref="B33:B41"/>
    <mergeCell ref="A42:P42"/>
  </mergeCells>
  <pageMargins left="1.3779527559055118" right="0.31496062992125984" top="1.3779527559055118" bottom="1.3779527559055118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20.6</vt:lpstr>
      <vt:lpstr>20.06 anterior no va</vt:lpstr>
      <vt:lpstr>'20.06 anterior no va'!Área_de_impresión</vt:lpstr>
      <vt:lpstr>'20.6'!Área_de_impresión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2024-07-19T22:04:34Z</cp:lastPrinted>
  <dcterms:created xsi:type="dcterms:W3CDTF">2003-11-21T13:49:58Z</dcterms:created>
  <dcterms:modified xsi:type="dcterms:W3CDTF">2024-10-02T17:06:17Z</dcterms:modified>
</cp:coreProperties>
</file>